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19200" windowHeight="7050"/>
  </bookViews>
  <sheets>
    <sheet name="Summary" sheetId="8" r:id="rId1"/>
    <sheet name="CP Offer Cap Calculation" sheetId="7" r:id="rId2"/>
  </sheets>
  <definedNames>
    <definedName name="CC_SUMMARY">#REF!</definedName>
    <definedName name="CT_SUMMARY">#REF!</definedName>
    <definedName name="IGCC_SUMMARY">#REF!</definedName>
    <definedName name="_xlnm.Print_Area" localSheetId="1">'CP Offer Cap Calculation'!$A$2:$N$28</definedName>
  </definedNames>
  <calcPr calcId="162913"/>
</workbook>
</file>

<file path=xl/calcChain.xml><?xml version="1.0" encoding="utf-8"?>
<calcChain xmlns="http://schemas.openxmlformats.org/spreadsheetml/2006/main">
  <c r="F18" i="7" l="1"/>
  <c r="H18" i="7" s="1"/>
  <c r="D18" i="7"/>
  <c r="D25" i="7" l="1"/>
  <c r="F25" i="7" s="1"/>
  <c r="H25" i="7" s="1"/>
  <c r="D24" i="7"/>
  <c r="F24" i="7" s="1"/>
  <c r="H24" i="7" s="1"/>
  <c r="D23" i="7"/>
  <c r="F23" i="7" s="1"/>
  <c r="H23" i="7" s="1"/>
  <c r="D22" i="7"/>
  <c r="F22" i="7" s="1"/>
  <c r="H22" i="7" s="1"/>
  <c r="D21" i="7"/>
  <c r="F21" i="7" s="1"/>
  <c r="H21" i="7" s="1"/>
  <c r="D20" i="7"/>
  <c r="F20" i="7" s="1"/>
  <c r="H20" i="7" s="1"/>
  <c r="D19" i="7"/>
  <c r="F19" i="7" s="1"/>
  <c r="H19" i="7" s="1"/>
  <c r="D17" i="7"/>
  <c r="F17" i="7" s="1"/>
  <c r="H17" i="7" s="1"/>
  <c r="D16" i="7"/>
  <c r="F16" i="7" s="1"/>
  <c r="H16" i="7" s="1"/>
  <c r="D15" i="7"/>
  <c r="F15" i="7" s="1"/>
  <c r="H15" i="7" s="1"/>
  <c r="D14" i="7"/>
  <c r="F14" i="7" s="1"/>
  <c r="H14" i="7" s="1"/>
  <c r="D13" i="7"/>
  <c r="F13" i="7" s="1"/>
  <c r="H13" i="7" s="1"/>
  <c r="D12" i="7"/>
  <c r="F12" i="7" s="1"/>
  <c r="H12" i="7" s="1"/>
  <c r="D11" i="7"/>
  <c r="F11" i="7" s="1"/>
  <c r="H11" i="7" s="1"/>
  <c r="D10" i="7"/>
  <c r="F10" i="7" s="1"/>
  <c r="H10" i="7" s="1"/>
  <c r="D9" i="7"/>
  <c r="F9" i="7" s="1"/>
  <c r="H9" i="7" s="1"/>
  <c r="D8" i="7"/>
  <c r="F8" i="7" s="1"/>
  <c r="H8" i="7" s="1"/>
  <c r="D7" i="7"/>
  <c r="F7" i="7" s="1"/>
  <c r="H7" i="7" s="1"/>
  <c r="D6" i="7"/>
  <c r="F6" i="7" s="1"/>
  <c r="H6" i="7" s="1"/>
  <c r="D5" i="7"/>
  <c r="F5" i="7" s="1"/>
  <c r="H5" i="7" s="1"/>
  <c r="D4" i="7"/>
  <c r="F4" i="7" s="1"/>
  <c r="H4" i="7" s="1"/>
</calcChain>
</file>

<file path=xl/sharedStrings.xml><?xml version="1.0" encoding="utf-8"?>
<sst xmlns="http://schemas.openxmlformats.org/spreadsheetml/2006/main" count="62" uniqueCount="36">
  <si>
    <t>PSEG</t>
  </si>
  <si>
    <t>RECO</t>
  </si>
  <si>
    <t>AECO</t>
  </si>
  <si>
    <t>PECO</t>
  </si>
  <si>
    <t>JCPL</t>
  </si>
  <si>
    <t>DPL</t>
  </si>
  <si>
    <t>PEPCO</t>
  </si>
  <si>
    <t>BGE</t>
  </si>
  <si>
    <t>COMED</t>
  </si>
  <si>
    <t>DEOK</t>
  </si>
  <si>
    <t>DOM</t>
  </si>
  <si>
    <t>AEP</t>
  </si>
  <si>
    <t>DUQ</t>
  </si>
  <si>
    <t>DAY</t>
  </si>
  <si>
    <t>ATSI</t>
  </si>
  <si>
    <t>APS</t>
  </si>
  <si>
    <t>EKPC</t>
  </si>
  <si>
    <t>PPL</t>
  </si>
  <si>
    <t>METED</t>
  </si>
  <si>
    <t>PENELEC</t>
  </si>
  <si>
    <t>NOTES</t>
  </si>
  <si>
    <t>RTO</t>
  </si>
  <si>
    <t>Gross CONE                ($/MW-Year)</t>
  </si>
  <si>
    <t>Balancing Ratio, B (%)</t>
  </si>
  <si>
    <t xml:space="preserve"> </t>
  </si>
  <si>
    <t>ZONE</t>
  </si>
  <si>
    <r>
      <t>Net CONE</t>
    </r>
    <r>
      <rPr>
        <vertAlign val="superscript"/>
        <sz val="14"/>
        <color indexed="8"/>
        <rFont val="Calibri"/>
        <family val="2"/>
      </rPr>
      <t xml:space="preserve">
</t>
    </r>
    <r>
      <rPr>
        <sz val="11"/>
        <color theme="1"/>
        <rFont val="Calibri"/>
        <family val="2"/>
        <scheme val="minor"/>
      </rPr>
      <t>($/MW-Day)</t>
    </r>
  </si>
  <si>
    <r>
      <t>CP Market Seller Offer Cap</t>
    </r>
    <r>
      <rPr>
        <b/>
        <vertAlign val="superscript"/>
        <sz val="14"/>
        <color indexed="8"/>
        <rFont val="Calibri"/>
        <family val="2"/>
      </rPr>
      <t xml:space="preserve"> </t>
    </r>
    <r>
      <rPr>
        <vertAlign val="superscript"/>
        <sz val="14"/>
        <color indexed="8"/>
        <rFont val="Calibri"/>
        <family val="2"/>
      </rPr>
      <t xml:space="preserve"> </t>
    </r>
    <r>
      <rPr>
        <b/>
        <vertAlign val="superscript"/>
        <sz val="14"/>
        <color indexed="8"/>
        <rFont val="Calibri"/>
        <family val="2"/>
      </rPr>
      <t xml:space="preserve"> </t>
    </r>
    <r>
      <rPr>
        <b/>
        <sz val="11"/>
        <color indexed="8"/>
        <rFont val="Calibri"/>
        <family val="2"/>
      </rPr>
      <t xml:space="preserve">                  ($/MW-Day)                              </t>
    </r>
  </si>
  <si>
    <t>Gross CONE                ($/MW-Day)</t>
  </si>
  <si>
    <t>* includes reactive service revenues of $2,199/MW-Year</t>
  </si>
  <si>
    <t>Net E&amp;AS
Revenue Offset*
($/MW-Day)</t>
  </si>
  <si>
    <r>
      <t xml:space="preserve">CP Market Seller Offer Cap
</t>
    </r>
    <r>
      <rPr>
        <b/>
        <sz val="12"/>
        <color indexed="8"/>
        <rFont val="Calibri"/>
        <family val="2"/>
      </rPr>
      <t xml:space="preserve">($/MW-Day)                              </t>
    </r>
  </si>
  <si>
    <t xml:space="preserve">The applicable MSOC for internal PJM generation is the CP MSOC value of the zone in which the resource is located. The RTO MSOC value is applicable to the CP sell offers of External Generation Capacity Resources. </t>
  </si>
  <si>
    <t>OVEC</t>
  </si>
  <si>
    <r>
      <t xml:space="preserve">Default CP Market Seller Offer Caps for </t>
    </r>
    <r>
      <rPr>
        <b/>
        <sz val="14"/>
        <color indexed="8"/>
        <rFont val="Calibri"/>
        <family val="2"/>
      </rPr>
      <t>2022/2023 Delivery Year ($/MW-Day)</t>
    </r>
  </si>
  <si>
    <r>
      <t xml:space="preserve">CP Market Seller Offer Caps for </t>
    </r>
    <r>
      <rPr>
        <b/>
        <sz val="14"/>
        <color indexed="8"/>
        <rFont val="Calibri"/>
        <family val="2"/>
      </rPr>
      <t>2022/2023 Delivery Year ($/MW-Year)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</si>
</sst>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65" formatCode="&quot;$&quot;#,##0.00"/>
  </numFmts>
  <fonts count="16" x14ac:knownFonts="1">
    <font>
      <sz val="11"/>
      <color theme="1"/>
      <name val="Calibri"/>
      <family val="2"/>
      <scheme val="minor"/>
    </font>
    <font>
      <vertAlign val="superscript"/>
      <sz val="14"/>
      <color indexed="8"/>
      <name val="Calibri"/>
      <family val="2"/>
    </font>
    <font>
      <b/>
      <vertAlign val="superscript"/>
      <sz val="14"/>
      <color indexed="8"/>
      <name val="Calibri"/>
      <family val="2"/>
    </font>
    <font>
      <b/>
      <sz val="11"/>
      <color indexed="8"/>
      <name val="Calibri"/>
      <family val="2"/>
    </font>
    <font>
      <b/>
      <sz val="11"/>
      <color theme="1"/>
      <name val="Calibri"/>
      <family val="2"/>
      <scheme val="minor"/>
    </font>
    <font>
      <sz val="14"/>
      <color theme="1"/>
      <name val="Calibri"/>
      <family val="2"/>
      <scheme val="minor"/>
    </font>
    <font>
      <b/>
      <u/>
      <sz val="11"/>
      <color theme="1"/>
      <name val="Calibri"/>
      <family val="2"/>
      <scheme val="minor"/>
    </font>
    <font>
      <sz val="11"/>
      <color rgb="FFFF0000"/>
      <name val="Calibri"/>
      <family val="2"/>
      <scheme val="minor"/>
    </font>
    <font>
      <sz val="12"/>
      <color theme="1"/>
      <name val="Calibri"/>
      <family val="2"/>
      <scheme val="minor"/>
    </font>
    <font>
      <b/>
      <sz val="14"/>
      <color theme="1"/>
      <name val="Calibri"/>
      <family val="2"/>
      <scheme val="minor"/>
    </font>
    <font>
      <b/>
      <sz val="14"/>
      <color indexed="8"/>
      <name val="Calibri"/>
      <family val="2"/>
    </font>
    <font>
      <b/>
      <sz val="12"/>
      <color theme="1"/>
      <name val="Calibri"/>
      <family val="2"/>
      <scheme val="minor"/>
    </font>
    <font>
      <sz val="9"/>
      <name val="Arial"/>
      <family val="2"/>
    </font>
    <font>
      <sz val="11"/>
      <name val="Calibri"/>
      <family val="2"/>
      <scheme val="minor"/>
    </font>
    <font>
      <b/>
      <sz val="12"/>
      <color indexed="8"/>
      <name val="Calibri"/>
      <family val="2"/>
    </font>
    <font>
      <b/>
      <sz val="11"/>
      <color rgb="FFFF0000"/>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8">
    <xf numFmtId="0" fontId="0" fillId="0" borderId="0" xfId="0"/>
    <xf numFmtId="0" fontId="4" fillId="0" borderId="1" xfId="0" applyFont="1" applyBorder="1" applyAlignment="1">
      <alignment horizontal="center"/>
    </xf>
    <xf numFmtId="165" fontId="4" fillId="0" borderId="1" xfId="0" applyNumberFormat="1" applyFont="1" applyBorder="1" applyAlignment="1">
      <alignment horizontal="center"/>
    </xf>
    <xf numFmtId="0" fontId="4" fillId="0" borderId="0" xfId="0" applyFont="1" applyBorder="1" applyAlignment="1">
      <alignment horizontal="center"/>
    </xf>
    <xf numFmtId="164" fontId="0" fillId="0" borderId="0" xfId="0" applyNumberFormat="1" applyBorder="1"/>
    <xf numFmtId="165" fontId="0" fillId="0" borderId="0" xfId="0" applyNumberFormat="1" applyFont="1" applyBorder="1"/>
    <xf numFmtId="3" fontId="0" fillId="0" borderId="0" xfId="0" applyNumberFormat="1" applyBorder="1" applyAlignment="1">
      <alignment horizontal="center"/>
    </xf>
    <xf numFmtId="165" fontId="4" fillId="0" borderId="0" xfId="0" applyNumberFormat="1" applyFont="1" applyBorder="1" applyAlignment="1">
      <alignment horizontal="center"/>
    </xf>
    <xf numFmtId="164" fontId="0" fillId="0" borderId="1" xfId="0" applyNumberFormat="1" applyBorder="1" applyAlignment="1">
      <alignment horizontal="center"/>
    </xf>
    <xf numFmtId="165" fontId="0" fillId="0" borderId="1" xfId="0" applyNumberFormat="1" applyFont="1" applyBorder="1" applyAlignment="1">
      <alignment horizontal="center"/>
    </xf>
    <xf numFmtId="0" fontId="0" fillId="0" borderId="0" xfId="0" applyFont="1"/>
    <xf numFmtId="0" fontId="6" fillId="0" borderId="0" xfId="0" applyFont="1"/>
    <xf numFmtId="0" fontId="7" fillId="0" borderId="0" xfId="0" applyFont="1"/>
    <xf numFmtId="0" fontId="4" fillId="0" borderId="1" xfId="0" applyFont="1" applyBorder="1" applyAlignment="1">
      <alignment horizontal="center" vertical="center"/>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0" fontId="4" fillId="0" borderId="1" xfId="0" applyFont="1" applyBorder="1" applyAlignment="1">
      <alignment horizontal="center" vertical="center" wrapText="1"/>
    </xf>
    <xf numFmtId="0" fontId="9" fillId="0" borderId="0" xfId="0" applyFont="1" applyAlignment="1">
      <alignment horizontal="center"/>
    </xf>
    <xf numFmtId="0" fontId="7" fillId="0" borderId="0" xfId="0" applyFont="1" applyFill="1" applyBorder="1"/>
    <xf numFmtId="0" fontId="9" fillId="0" borderId="0" xfId="0" applyFont="1" applyAlignment="1">
      <alignment horizontal="left"/>
    </xf>
    <xf numFmtId="0" fontId="11" fillId="0" borderId="1" xfId="0" applyFont="1" applyBorder="1" applyAlignment="1">
      <alignment horizontal="center" vertical="center"/>
    </xf>
    <xf numFmtId="165" fontId="8" fillId="0" borderId="1" xfId="0" applyNumberFormat="1" applyFont="1" applyBorder="1" applyAlignment="1">
      <alignment horizontal="center" vertical="center"/>
    </xf>
    <xf numFmtId="0" fontId="5" fillId="0" borderId="0" xfId="0" applyFont="1" applyBorder="1" applyAlignment="1">
      <alignment horizontal="center"/>
    </xf>
    <xf numFmtId="164" fontId="0" fillId="0" borderId="0" xfId="0" applyNumberFormat="1"/>
    <xf numFmtId="0" fontId="0" fillId="0" borderId="1" xfId="0" applyBorder="1" applyAlignment="1">
      <alignment horizontal="center" wrapText="1"/>
    </xf>
    <xf numFmtId="165" fontId="0" fillId="0" borderId="0" xfId="0" applyNumberFormat="1"/>
    <xf numFmtId="0" fontId="9" fillId="0" borderId="0" xfId="0" applyFont="1" applyAlignment="1">
      <alignment horizontal="centerContinuous"/>
    </xf>
    <xf numFmtId="0" fontId="0" fillId="0" borderId="0" xfId="0" applyFont="1" applyFill="1" applyBorder="1" applyAlignment="1">
      <alignment vertical="top" wrapText="1"/>
    </xf>
    <xf numFmtId="165" fontId="0" fillId="0" borderId="1" xfId="0" applyNumberFormat="1" applyBorder="1" applyAlignment="1">
      <alignment horizontal="center"/>
    </xf>
    <xf numFmtId="0" fontId="13" fillId="0" borderId="0" xfId="0" applyFont="1"/>
    <xf numFmtId="4" fontId="0" fillId="0" borderId="1" xfId="0" applyNumberFormat="1" applyBorder="1" applyAlignment="1">
      <alignment horizontal="center"/>
    </xf>
    <xf numFmtId="0" fontId="11" fillId="0" borderId="1" xfId="0" applyFont="1" applyBorder="1" applyAlignment="1">
      <alignment horizontal="center" vertical="center" wrapText="1"/>
    </xf>
    <xf numFmtId="0" fontId="11" fillId="0" borderId="1" xfId="0" applyFont="1" applyBorder="1" applyAlignment="1">
      <alignment horizontal="center"/>
    </xf>
    <xf numFmtId="164" fontId="15" fillId="0" borderId="0" xfId="0" applyNumberFormat="1" applyFont="1"/>
    <xf numFmtId="14" fontId="9" fillId="0" borderId="0" xfId="0" applyNumberFormat="1" applyFont="1"/>
    <xf numFmtId="0" fontId="12" fillId="0" borderId="0" xfId="0" applyFont="1" applyAlignment="1">
      <alignment horizontal="left" vertical="top" wrapText="1"/>
    </xf>
    <xf numFmtId="0" fontId="0" fillId="0" borderId="0" xfId="0" applyFont="1" applyFill="1" applyBorder="1" applyAlignment="1">
      <alignment horizontal="left" wrapText="1"/>
    </xf>
    <xf numFmtId="0" fontId="0" fillId="0" borderId="0" xfId="0" applyFont="1" applyFill="1" applyBorder="1" applyAlignment="1">
      <alignmen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tabSelected="1" workbookViewId="0"/>
  </sheetViews>
  <sheetFormatPr defaultRowHeight="15" x14ac:dyDescent="0.25"/>
  <cols>
    <col min="1" max="1" width="2" customWidth="1"/>
    <col min="2" max="2" width="6.5703125" customWidth="1"/>
    <col min="3" max="3" width="18.85546875" customWidth="1"/>
    <col min="4" max="4" width="15.5703125" customWidth="1"/>
    <col min="5" max="6" width="20.140625" customWidth="1"/>
    <col min="7" max="7" width="11.42578125" customWidth="1"/>
    <col min="9" max="9" width="13.7109375" bestFit="1" customWidth="1"/>
  </cols>
  <sheetData>
    <row r="1" spans="2:22" ht="18.75" x14ac:dyDescent="0.3">
      <c r="B1" s="19" t="s">
        <v>34</v>
      </c>
      <c r="C1" s="19"/>
      <c r="D1" s="17"/>
      <c r="E1" s="17"/>
      <c r="I1" s="34">
        <v>44215</v>
      </c>
    </row>
    <row r="2" spans="2:22" ht="47.25" x14ac:dyDescent="0.25">
      <c r="D2" s="32" t="s">
        <v>25</v>
      </c>
      <c r="E2" s="31" t="s">
        <v>31</v>
      </c>
      <c r="K2" s="35"/>
      <c r="L2" s="35"/>
      <c r="M2" s="35"/>
      <c r="N2" s="35"/>
      <c r="O2" s="35"/>
      <c r="P2" s="35"/>
      <c r="Q2" s="35"/>
      <c r="R2" s="35"/>
      <c r="S2" s="35"/>
      <c r="T2" s="35"/>
      <c r="U2" s="35"/>
      <c r="V2" s="35"/>
    </row>
    <row r="3" spans="2:22" ht="20.100000000000001" customHeight="1" x14ac:dyDescent="0.25">
      <c r="D3" s="20" t="s">
        <v>2</v>
      </c>
      <c r="E3" s="21">
        <v>195.16118079820285</v>
      </c>
    </row>
    <row r="4" spans="2:22" ht="20.100000000000001" customHeight="1" x14ac:dyDescent="0.25">
      <c r="D4" s="20" t="s">
        <v>11</v>
      </c>
      <c r="E4" s="21">
        <v>167.17056294798007</v>
      </c>
    </row>
    <row r="5" spans="2:22" ht="20.100000000000001" customHeight="1" x14ac:dyDescent="0.25">
      <c r="D5" s="20" t="s">
        <v>15</v>
      </c>
      <c r="E5" s="21">
        <v>149.28511542217998</v>
      </c>
    </row>
    <row r="6" spans="2:22" ht="20.100000000000001" customHeight="1" x14ac:dyDescent="0.25">
      <c r="D6" s="20" t="s">
        <v>14</v>
      </c>
      <c r="E6" s="21">
        <v>169.71483420894015</v>
      </c>
    </row>
    <row r="7" spans="2:22" ht="20.100000000000001" customHeight="1" x14ac:dyDescent="0.25">
      <c r="D7" s="20" t="s">
        <v>7</v>
      </c>
      <c r="E7" s="21">
        <v>166.67274007124996</v>
      </c>
    </row>
    <row r="8" spans="2:22" ht="20.100000000000001" customHeight="1" x14ac:dyDescent="0.25">
      <c r="D8" s="20" t="s">
        <v>8</v>
      </c>
      <c r="E8" s="21">
        <v>182.49908277778957</v>
      </c>
    </row>
    <row r="9" spans="2:22" ht="20.100000000000001" customHeight="1" x14ac:dyDescent="0.25">
      <c r="D9" s="20" t="s">
        <v>13</v>
      </c>
      <c r="E9" s="21">
        <v>166.6366939752584</v>
      </c>
    </row>
    <row r="10" spans="2:22" ht="20.100000000000001" customHeight="1" x14ac:dyDescent="0.25">
      <c r="D10" s="20" t="s">
        <v>9</v>
      </c>
      <c r="E10" s="21">
        <v>164.65490774348658</v>
      </c>
    </row>
    <row r="11" spans="2:22" ht="20.100000000000001" customHeight="1" x14ac:dyDescent="0.25">
      <c r="D11" s="20" t="s">
        <v>10</v>
      </c>
      <c r="E11" s="21">
        <v>184.14075231099224</v>
      </c>
    </row>
    <row r="12" spans="2:22" ht="20.100000000000001" customHeight="1" x14ac:dyDescent="0.25">
      <c r="D12" s="20" t="s">
        <v>5</v>
      </c>
      <c r="E12" s="21">
        <v>173.89894906271107</v>
      </c>
    </row>
    <row r="13" spans="2:22" ht="20.100000000000001" customHeight="1" x14ac:dyDescent="0.25">
      <c r="D13" s="20" t="s">
        <v>12</v>
      </c>
      <c r="E13" s="21">
        <v>165.18194023010312</v>
      </c>
    </row>
    <row r="14" spans="2:22" ht="20.100000000000001" customHeight="1" x14ac:dyDescent="0.25">
      <c r="D14" s="20" t="s">
        <v>16</v>
      </c>
      <c r="E14" s="21">
        <v>168.26811335784171</v>
      </c>
    </row>
    <row r="15" spans="2:22" ht="20.100000000000001" customHeight="1" x14ac:dyDescent="0.25">
      <c r="D15" s="20" t="s">
        <v>4</v>
      </c>
      <c r="E15" s="21">
        <v>196.27547422786012</v>
      </c>
    </row>
    <row r="16" spans="2:22" ht="20.100000000000001" customHeight="1" x14ac:dyDescent="0.25">
      <c r="D16" s="20" t="s">
        <v>18</v>
      </c>
      <c r="E16" s="21">
        <v>175.23040981180344</v>
      </c>
    </row>
    <row r="17" spans="1:9" ht="20.100000000000001" customHeight="1" x14ac:dyDescent="0.25">
      <c r="D17" s="20" t="s">
        <v>33</v>
      </c>
      <c r="E17" s="21">
        <v>158.90787898478121</v>
      </c>
    </row>
    <row r="18" spans="1:9" ht="20.100000000000001" customHeight="1" x14ac:dyDescent="0.25">
      <c r="D18" s="20" t="s">
        <v>3</v>
      </c>
      <c r="E18" s="21">
        <v>189.9132864192882</v>
      </c>
    </row>
    <row r="19" spans="1:9" ht="20.100000000000001" customHeight="1" x14ac:dyDescent="0.25">
      <c r="D19" s="20" t="s">
        <v>19</v>
      </c>
      <c r="E19" s="21">
        <v>122.15113964193709</v>
      </c>
    </row>
    <row r="20" spans="1:9" ht="20.100000000000001" customHeight="1" x14ac:dyDescent="0.25">
      <c r="D20" s="20" t="s">
        <v>6</v>
      </c>
      <c r="E20" s="21">
        <v>191.08573161048841</v>
      </c>
    </row>
    <row r="21" spans="1:9" ht="20.100000000000001" customHeight="1" x14ac:dyDescent="0.25">
      <c r="D21" s="20" t="s">
        <v>17</v>
      </c>
      <c r="E21" s="21">
        <v>184.37506728986665</v>
      </c>
    </row>
    <row r="22" spans="1:9" ht="20.100000000000001" customHeight="1" x14ac:dyDescent="0.25">
      <c r="D22" s="20" t="s">
        <v>0</v>
      </c>
      <c r="E22" s="21">
        <v>197.65111175307746</v>
      </c>
    </row>
    <row r="23" spans="1:9" ht="20.100000000000001" customHeight="1" x14ac:dyDescent="0.25">
      <c r="D23" s="20" t="s">
        <v>1</v>
      </c>
      <c r="E23" s="21">
        <v>192.87386455227954</v>
      </c>
    </row>
    <row r="24" spans="1:9" ht="20.100000000000001" customHeight="1" x14ac:dyDescent="0.25">
      <c r="D24" s="20" t="s">
        <v>21</v>
      </c>
      <c r="E24" s="21">
        <v>191.80107928500556</v>
      </c>
    </row>
    <row r="26" spans="1:9" x14ac:dyDescent="0.25">
      <c r="A26" s="10"/>
      <c r="B26" s="11" t="s">
        <v>20</v>
      </c>
      <c r="C26" s="10"/>
      <c r="D26" s="10"/>
      <c r="E26" s="10"/>
      <c r="F26" s="10"/>
      <c r="G26" s="10"/>
      <c r="H26" s="10"/>
      <c r="I26" s="10"/>
    </row>
    <row r="27" spans="1:9" ht="45" customHeight="1" x14ac:dyDescent="0.25">
      <c r="B27" s="36" t="s">
        <v>32</v>
      </c>
      <c r="C27" s="36"/>
      <c r="D27" s="36"/>
      <c r="E27" s="36"/>
      <c r="F27" s="36"/>
      <c r="G27" s="36"/>
      <c r="H27" s="27"/>
      <c r="I27" s="27"/>
    </row>
  </sheetData>
  <mergeCells count="2">
    <mergeCell ref="K2:V2"/>
    <mergeCell ref="B27:G27"/>
  </mergeCells>
  <pageMargins left="0.7" right="0.7" top="0.75" bottom="0.75" header="0.3" footer="0.3"/>
  <pageSetup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workbookViewId="0"/>
  </sheetViews>
  <sheetFormatPr defaultRowHeight="15" x14ac:dyDescent="0.25"/>
  <cols>
    <col min="1" max="1" width="5.5703125" customWidth="1"/>
    <col min="2" max="7" width="15.5703125" customWidth="1"/>
    <col min="8" max="8" width="16.5703125" customWidth="1"/>
    <col min="9" max="10" width="15.5703125" customWidth="1"/>
    <col min="11" max="11" width="11.85546875" customWidth="1"/>
  </cols>
  <sheetData>
    <row r="1" spans="2:11" ht="18.75" x14ac:dyDescent="0.3">
      <c r="B1" s="26" t="s">
        <v>35</v>
      </c>
      <c r="C1" s="26"/>
      <c r="D1" s="26"/>
      <c r="E1" s="26"/>
      <c r="F1" s="26"/>
      <c r="G1" s="26"/>
    </row>
    <row r="2" spans="2:11" ht="5.0999999999999996" customHeight="1" x14ac:dyDescent="0.3">
      <c r="B2" s="22"/>
      <c r="C2" s="22"/>
      <c r="D2" s="22"/>
      <c r="E2" s="22"/>
      <c r="F2" s="22"/>
      <c r="G2" s="22"/>
      <c r="H2" s="22"/>
      <c r="I2" s="22"/>
      <c r="J2" s="22"/>
      <c r="K2" s="22"/>
    </row>
    <row r="3" spans="2:11" ht="60" x14ac:dyDescent="0.25">
      <c r="B3" s="13" t="s">
        <v>25</v>
      </c>
      <c r="C3" s="14" t="s">
        <v>22</v>
      </c>
      <c r="D3" s="14" t="s">
        <v>28</v>
      </c>
      <c r="E3" s="24" t="s">
        <v>30</v>
      </c>
      <c r="F3" s="15" t="s">
        <v>26</v>
      </c>
      <c r="G3" s="14" t="s">
        <v>23</v>
      </c>
      <c r="H3" s="16" t="s">
        <v>27</v>
      </c>
    </row>
    <row r="4" spans="2:11" x14ac:dyDescent="0.25">
      <c r="B4" s="1" t="s">
        <v>2</v>
      </c>
      <c r="C4" s="8">
        <v>108000</v>
      </c>
      <c r="D4" s="28">
        <f>C4/365</f>
        <v>295.89041095890411</v>
      </c>
      <c r="E4" s="28">
        <v>44.296778371302139</v>
      </c>
      <c r="F4" s="9">
        <f>D4-E4</f>
        <v>251.59363258760197</v>
      </c>
      <c r="G4" s="30">
        <v>77.569999999999993</v>
      </c>
      <c r="H4" s="2">
        <f>(F4*G4)/100</f>
        <v>195.16118079820285</v>
      </c>
      <c r="I4" s="23"/>
    </row>
    <row r="5" spans="2:11" x14ac:dyDescent="0.25">
      <c r="B5" s="1" t="s">
        <v>11</v>
      </c>
      <c r="C5" s="8">
        <v>105500</v>
      </c>
      <c r="D5" s="28">
        <f t="shared" ref="D5:D25" si="0">C5/365</f>
        <v>289.04109589041099</v>
      </c>
      <c r="E5" s="28">
        <v>73.531797259522648</v>
      </c>
      <c r="F5" s="9">
        <f t="shared" ref="F5:F25" si="1">D5-E5</f>
        <v>215.50929863088834</v>
      </c>
      <c r="G5" s="30">
        <v>77.569999999999993</v>
      </c>
      <c r="H5" s="2">
        <f t="shared" ref="H5:H25" si="2">(F5*G5)/100</f>
        <v>167.17056294798007</v>
      </c>
      <c r="I5" s="23"/>
    </row>
    <row r="6" spans="2:11" x14ac:dyDescent="0.25">
      <c r="B6" s="1" t="s">
        <v>15</v>
      </c>
      <c r="C6" s="8">
        <v>105500</v>
      </c>
      <c r="D6" s="28">
        <f t="shared" si="0"/>
        <v>289.04109589041099</v>
      </c>
      <c r="E6" s="28">
        <v>96.588968235157665</v>
      </c>
      <c r="F6" s="9">
        <f t="shared" si="1"/>
        <v>192.45212765525332</v>
      </c>
      <c r="G6" s="30">
        <v>77.569999999999993</v>
      </c>
      <c r="H6" s="2">
        <f t="shared" si="2"/>
        <v>149.28511542217998</v>
      </c>
      <c r="I6" s="23"/>
    </row>
    <row r="7" spans="2:11" x14ac:dyDescent="0.25">
      <c r="B7" s="1" t="s">
        <v>14</v>
      </c>
      <c r="C7" s="8">
        <v>105500</v>
      </c>
      <c r="D7" s="28">
        <f t="shared" si="0"/>
        <v>289.04109589041099</v>
      </c>
      <c r="E7" s="28">
        <v>70.251829152058278</v>
      </c>
      <c r="F7" s="9">
        <f t="shared" si="1"/>
        <v>218.78926673835269</v>
      </c>
      <c r="G7" s="30">
        <v>77.569999999999993</v>
      </c>
      <c r="H7" s="2">
        <f t="shared" si="2"/>
        <v>169.71483420894015</v>
      </c>
      <c r="I7" s="23"/>
    </row>
    <row r="8" spans="2:11" x14ac:dyDescent="0.25">
      <c r="B8" s="1" t="s">
        <v>7</v>
      </c>
      <c r="C8" s="8">
        <v>109700</v>
      </c>
      <c r="D8" s="28">
        <f t="shared" si="0"/>
        <v>300.54794520547944</v>
      </c>
      <c r="E8" s="28">
        <v>85.6804190081738</v>
      </c>
      <c r="F8" s="9">
        <f t="shared" si="1"/>
        <v>214.86752619730564</v>
      </c>
      <c r="G8" s="30">
        <v>77.569999999999993</v>
      </c>
      <c r="H8" s="2">
        <f t="shared" si="2"/>
        <v>166.67274007124996</v>
      </c>
      <c r="I8" s="23"/>
    </row>
    <row r="9" spans="2:11" x14ac:dyDescent="0.25">
      <c r="B9" s="1" t="s">
        <v>8</v>
      </c>
      <c r="C9" s="8">
        <v>105500</v>
      </c>
      <c r="D9" s="28">
        <f t="shared" si="0"/>
        <v>289.04109589041099</v>
      </c>
      <c r="E9" s="28">
        <v>53.770910538097496</v>
      </c>
      <c r="F9" s="9">
        <f t="shared" si="1"/>
        <v>235.27018535231349</v>
      </c>
      <c r="G9" s="30">
        <v>77.569999999999993</v>
      </c>
      <c r="H9" s="2">
        <f t="shared" si="2"/>
        <v>182.49908277778957</v>
      </c>
      <c r="I9" s="23"/>
    </row>
    <row r="10" spans="2:11" x14ac:dyDescent="0.25">
      <c r="B10" s="1" t="s">
        <v>13</v>
      </c>
      <c r="C10" s="8">
        <v>105500</v>
      </c>
      <c r="D10" s="28">
        <f t="shared" si="0"/>
        <v>289.04109589041099</v>
      </c>
      <c r="E10" s="28">
        <v>74.220038812599455</v>
      </c>
      <c r="F10" s="9">
        <f t="shared" si="1"/>
        <v>214.82105707781153</v>
      </c>
      <c r="G10" s="30">
        <v>77.569999999999993</v>
      </c>
      <c r="H10" s="2">
        <f t="shared" si="2"/>
        <v>166.6366939752584</v>
      </c>
      <c r="I10" s="23"/>
    </row>
    <row r="11" spans="2:11" x14ac:dyDescent="0.25">
      <c r="B11" s="1" t="s">
        <v>9</v>
      </c>
      <c r="C11" s="8">
        <v>105500</v>
      </c>
      <c r="D11" s="28">
        <f t="shared" si="0"/>
        <v>289.04109589041099</v>
      </c>
      <c r="E11" s="28">
        <v>76.774874743722066</v>
      </c>
      <c r="F11" s="9">
        <f t="shared" si="1"/>
        <v>212.26622114668891</v>
      </c>
      <c r="G11" s="30">
        <v>77.569999999999993</v>
      </c>
      <c r="H11" s="2">
        <f t="shared" si="2"/>
        <v>164.65490774348658</v>
      </c>
      <c r="I11" s="23"/>
    </row>
    <row r="12" spans="2:11" x14ac:dyDescent="0.25">
      <c r="B12" s="1" t="s">
        <v>10</v>
      </c>
      <c r="C12" s="8">
        <v>105500</v>
      </c>
      <c r="D12" s="28">
        <f t="shared" si="0"/>
        <v>289.04109589041099</v>
      </c>
      <c r="E12" s="28">
        <v>51.654538830990774</v>
      </c>
      <c r="F12" s="9">
        <f t="shared" si="1"/>
        <v>237.38655705942023</v>
      </c>
      <c r="G12" s="30">
        <v>77.569999999999993</v>
      </c>
      <c r="H12" s="2">
        <f t="shared" si="2"/>
        <v>184.14075231099224</v>
      </c>
      <c r="I12" s="23"/>
    </row>
    <row r="13" spans="2:11" x14ac:dyDescent="0.25">
      <c r="B13" s="1" t="s">
        <v>5</v>
      </c>
      <c r="C13" s="8">
        <v>108000</v>
      </c>
      <c r="D13" s="28">
        <f t="shared" si="0"/>
        <v>295.89041095890411</v>
      </c>
      <c r="E13" s="28">
        <v>71.707158331972224</v>
      </c>
      <c r="F13" s="9">
        <f t="shared" si="1"/>
        <v>224.1832526269319</v>
      </c>
      <c r="G13" s="30">
        <v>77.569999999999993</v>
      </c>
      <c r="H13" s="2">
        <f t="shared" si="2"/>
        <v>173.89894906271107</v>
      </c>
      <c r="I13" s="23"/>
    </row>
    <row r="14" spans="2:11" x14ac:dyDescent="0.25">
      <c r="B14" s="1" t="s">
        <v>12</v>
      </c>
      <c r="C14" s="8">
        <v>105500</v>
      </c>
      <c r="D14" s="28">
        <f t="shared" si="0"/>
        <v>289.04109589041099</v>
      </c>
      <c r="E14" s="28">
        <v>76.095446502628135</v>
      </c>
      <c r="F14" s="9">
        <f t="shared" si="1"/>
        <v>212.94564938778285</v>
      </c>
      <c r="G14" s="30">
        <v>77.569999999999993</v>
      </c>
      <c r="H14" s="2">
        <f t="shared" si="2"/>
        <v>165.18194023010312</v>
      </c>
      <c r="I14" s="23"/>
    </row>
    <row r="15" spans="2:11" x14ac:dyDescent="0.25">
      <c r="B15" s="1" t="s">
        <v>16</v>
      </c>
      <c r="C15" s="8">
        <v>105500</v>
      </c>
      <c r="D15" s="28">
        <f t="shared" si="0"/>
        <v>289.04109589041099</v>
      </c>
      <c r="E15" s="28">
        <v>72.116881171006895</v>
      </c>
      <c r="F15" s="9">
        <f t="shared" si="1"/>
        <v>216.92421471940409</v>
      </c>
      <c r="G15" s="30">
        <v>77.569999999999993</v>
      </c>
      <c r="H15" s="2">
        <f t="shared" si="2"/>
        <v>168.26811335784171</v>
      </c>
      <c r="I15" s="23"/>
    </row>
    <row r="16" spans="2:11" x14ac:dyDescent="0.25">
      <c r="B16" s="1" t="s">
        <v>4</v>
      </c>
      <c r="C16" s="8">
        <v>108000</v>
      </c>
      <c r="D16" s="28">
        <f t="shared" si="0"/>
        <v>295.89041095890411</v>
      </c>
      <c r="E16" s="28">
        <v>42.860277881863851</v>
      </c>
      <c r="F16" s="9">
        <f t="shared" si="1"/>
        <v>253.03013307704026</v>
      </c>
      <c r="G16" s="30">
        <v>77.569999999999993</v>
      </c>
      <c r="H16" s="2">
        <f t="shared" si="2"/>
        <v>196.27547422786012</v>
      </c>
      <c r="I16" s="23"/>
    </row>
    <row r="17" spans="1:14" x14ac:dyDescent="0.25">
      <c r="B17" s="1" t="s">
        <v>18</v>
      </c>
      <c r="C17" s="8">
        <v>105500</v>
      </c>
      <c r="D17" s="28">
        <f t="shared" si="0"/>
        <v>289.04109589041099</v>
      </c>
      <c r="E17" s="28">
        <v>63.14137974782561</v>
      </c>
      <c r="F17" s="9">
        <f t="shared" si="1"/>
        <v>225.89971614258536</v>
      </c>
      <c r="G17" s="30">
        <v>77.569999999999993</v>
      </c>
      <c r="H17" s="2">
        <f>(F17*G17)/100</f>
        <v>175.23040981180344</v>
      </c>
      <c r="I17" s="23"/>
    </row>
    <row r="18" spans="1:14" x14ac:dyDescent="0.25">
      <c r="B18" s="1" t="s">
        <v>33</v>
      </c>
      <c r="C18" s="8">
        <v>105500</v>
      </c>
      <c r="D18" s="28">
        <f t="shared" si="0"/>
        <v>289.04109589041099</v>
      </c>
      <c r="E18" s="28">
        <v>84.183703877027938</v>
      </c>
      <c r="F18" s="9">
        <f t="shared" si="1"/>
        <v>204.85739201338305</v>
      </c>
      <c r="G18" s="30">
        <v>77.569999999999993</v>
      </c>
      <c r="H18" s="2">
        <f>(F18*G18)/100</f>
        <v>158.90787898478121</v>
      </c>
      <c r="I18" s="33"/>
    </row>
    <row r="19" spans="1:14" x14ac:dyDescent="0.25">
      <c r="B19" s="1" t="s">
        <v>3</v>
      </c>
      <c r="C19" s="8">
        <v>108000</v>
      </c>
      <c r="D19" s="28">
        <f t="shared" si="0"/>
        <v>295.89041095890411</v>
      </c>
      <c r="E19" s="28">
        <v>51.06214433612702</v>
      </c>
      <c r="F19" s="9">
        <f t="shared" si="1"/>
        <v>244.82826662277711</v>
      </c>
      <c r="G19" s="30">
        <v>77.569999999999993</v>
      </c>
      <c r="H19" s="2">
        <f t="shared" si="2"/>
        <v>189.9132864192882</v>
      </c>
      <c r="I19" s="23"/>
    </row>
    <row r="20" spans="1:14" x14ac:dyDescent="0.25">
      <c r="B20" s="1" t="s">
        <v>19</v>
      </c>
      <c r="C20" s="8">
        <v>105500</v>
      </c>
      <c r="D20" s="28">
        <f t="shared" si="0"/>
        <v>289.04109589041099</v>
      </c>
      <c r="E20" s="28">
        <v>131.56895506027419</v>
      </c>
      <c r="F20" s="9">
        <f t="shared" si="1"/>
        <v>157.47214083013679</v>
      </c>
      <c r="G20" s="30">
        <v>77.569999999999993</v>
      </c>
      <c r="H20" s="2">
        <f t="shared" si="2"/>
        <v>122.15113964193709</v>
      </c>
      <c r="I20" s="23"/>
    </row>
    <row r="21" spans="1:14" x14ac:dyDescent="0.25">
      <c r="B21" s="1" t="s">
        <v>6</v>
      </c>
      <c r="C21" s="8">
        <v>109700</v>
      </c>
      <c r="D21" s="28">
        <f t="shared" si="0"/>
        <v>300.54794520547944</v>
      </c>
      <c r="E21" s="28">
        <v>54.208211274206491</v>
      </c>
      <c r="F21" s="9">
        <f t="shared" si="1"/>
        <v>246.33973393127295</v>
      </c>
      <c r="G21" s="30">
        <v>77.569999999999993</v>
      </c>
      <c r="H21" s="2">
        <f t="shared" si="2"/>
        <v>191.08573161048841</v>
      </c>
      <c r="I21" s="23"/>
    </row>
    <row r="22" spans="1:14" x14ac:dyDescent="0.25">
      <c r="B22" s="1" t="s">
        <v>17</v>
      </c>
      <c r="C22" s="8">
        <v>105500</v>
      </c>
      <c r="D22" s="28">
        <f t="shared" si="0"/>
        <v>289.04109589041099</v>
      </c>
      <c r="E22" s="28">
        <v>51.35246975934659</v>
      </c>
      <c r="F22" s="9">
        <f t="shared" si="1"/>
        <v>237.68862613106438</v>
      </c>
      <c r="G22" s="30">
        <v>77.569999999999993</v>
      </c>
      <c r="H22" s="2">
        <f t="shared" si="2"/>
        <v>184.37506728986665</v>
      </c>
      <c r="I22" s="23"/>
    </row>
    <row r="23" spans="1:14" x14ac:dyDescent="0.25">
      <c r="B23" s="1" t="s">
        <v>0</v>
      </c>
      <c r="C23" s="8">
        <v>108000</v>
      </c>
      <c r="D23" s="28">
        <f t="shared" si="0"/>
        <v>295.89041095890411</v>
      </c>
      <c r="E23" s="28">
        <v>41.086863513915745</v>
      </c>
      <c r="F23" s="9">
        <f t="shared" si="1"/>
        <v>254.80354744498837</v>
      </c>
      <c r="G23" s="30">
        <v>77.569999999999993</v>
      </c>
      <c r="H23" s="2">
        <f t="shared" si="2"/>
        <v>197.65111175307746</v>
      </c>
      <c r="I23" s="23"/>
    </row>
    <row r="24" spans="1:14" x14ac:dyDescent="0.25">
      <c r="B24" s="1" t="s">
        <v>1</v>
      </c>
      <c r="C24" s="8">
        <v>108000</v>
      </c>
      <c r="D24" s="28">
        <f t="shared" si="0"/>
        <v>295.89041095890411</v>
      </c>
      <c r="E24" s="28">
        <v>47.245490819314611</v>
      </c>
      <c r="F24" s="9">
        <f t="shared" si="1"/>
        <v>248.64492013958949</v>
      </c>
      <c r="G24" s="30">
        <v>77.569999999999993</v>
      </c>
      <c r="H24" s="2">
        <f t="shared" si="2"/>
        <v>192.87386455227954</v>
      </c>
      <c r="I24" s="23"/>
    </row>
    <row r="25" spans="1:14" x14ac:dyDescent="0.25">
      <c r="B25" s="1" t="s">
        <v>21</v>
      </c>
      <c r="C25" s="8">
        <v>107175</v>
      </c>
      <c r="D25" s="28">
        <f t="shared" si="0"/>
        <v>293.63013698630135</v>
      </c>
      <c r="E25" s="28">
        <v>46.368206749089097</v>
      </c>
      <c r="F25" s="9">
        <f t="shared" si="1"/>
        <v>247.26193023721225</v>
      </c>
      <c r="G25" s="30">
        <v>77.569999999999993</v>
      </c>
      <c r="H25" s="2">
        <f t="shared" si="2"/>
        <v>191.80107928500556</v>
      </c>
      <c r="I25" s="23"/>
    </row>
    <row r="26" spans="1:14" ht="5.0999999999999996" customHeight="1" x14ac:dyDescent="0.25">
      <c r="B26" s="3"/>
      <c r="C26" s="4" t="s">
        <v>24</v>
      </c>
      <c r="D26" s="4"/>
      <c r="E26" s="4"/>
      <c r="F26" s="4"/>
      <c r="G26" s="4"/>
      <c r="H26" s="4"/>
      <c r="I26" s="5"/>
      <c r="J26" s="6"/>
      <c r="K26" s="7"/>
      <c r="L26" s="23"/>
      <c r="N26" s="25"/>
    </row>
    <row r="27" spans="1:14" x14ac:dyDescent="0.25">
      <c r="A27" s="11" t="s">
        <v>20</v>
      </c>
      <c r="B27" s="10"/>
      <c r="C27" s="10"/>
      <c r="D27" s="10"/>
      <c r="E27" s="10"/>
      <c r="F27" s="10"/>
      <c r="G27" s="10"/>
      <c r="H27" s="10"/>
      <c r="I27" s="10"/>
      <c r="J27" s="12"/>
      <c r="K27" s="10"/>
      <c r="L27" s="23"/>
      <c r="N27" s="25"/>
    </row>
    <row r="28" spans="1:14" ht="30" customHeight="1" x14ac:dyDescent="0.25">
      <c r="A28" s="37" t="s">
        <v>32</v>
      </c>
      <c r="B28" s="37"/>
      <c r="C28" s="37"/>
      <c r="D28" s="37"/>
      <c r="E28" s="37"/>
      <c r="F28" s="37"/>
      <c r="G28" s="37"/>
      <c r="H28" s="37"/>
      <c r="I28" s="10"/>
      <c r="J28" s="10"/>
      <c r="K28" s="10"/>
      <c r="L28" s="23"/>
      <c r="N28" s="25"/>
    </row>
    <row r="29" spans="1:14" x14ac:dyDescent="0.25">
      <c r="A29" s="29" t="s">
        <v>29</v>
      </c>
      <c r="L29" s="23"/>
      <c r="N29" s="25"/>
    </row>
    <row r="30" spans="1:14" x14ac:dyDescent="0.25">
      <c r="A30" s="18" t="s">
        <v>24</v>
      </c>
      <c r="L30" s="23"/>
      <c r="N30" s="25"/>
    </row>
    <row r="31" spans="1:14" x14ac:dyDescent="0.25">
      <c r="C31" s="25"/>
    </row>
  </sheetData>
  <mergeCells count="1">
    <mergeCell ref="A28:H28"/>
  </mergeCells>
  <pageMargins left="0.45" right="0.45" top="0.5" bottom="0.5" header="0.3" footer="0.3"/>
  <pageSetup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Summary</vt:lpstr>
      <vt:lpstr>CP Offer Cap Calculation</vt:lpstr>
      <vt:lpstr>'CP Offer Cap Calculation'!Print_Area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lastModifiedBy/>
  <cp:lastPrinted>1601-01-01T00:00:00Z</cp:lastPrinted>
  <dcterms:created xsi:type="dcterms:W3CDTF">1601-01-01T00:00:00Z</dcterms:created>
  <dcterms:modified xsi:type="dcterms:W3CDTF">2021-01-19T20:16:42Z</dcterms:modified>
</cp:coreProperties>
</file>