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9410" windowHeight="8835" tabRatio="886" activeTab="2"/>
  </bookViews>
  <sheets>
    <sheet name="Setup" sheetId="1" r:id="rId1"/>
    <sheet name="1. Interest Identification" sheetId="2" r:id="rId2"/>
    <sheet name="2. Options Matrix- Design Comp." sheetId="3" r:id="rId3"/>
    <sheet name="Example-Component4" sheetId="4" r:id="rId4"/>
    <sheet name="Example-Component5"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'[1]Sheet4'!$A$1:$A$3</definedName>
  </definedNames>
  <calcPr fullCalcOnLoad="1"/>
</workbook>
</file>

<file path=xl/sharedStrings.xml><?xml version="1.0" encoding="utf-8"?>
<sst xmlns="http://schemas.openxmlformats.org/spreadsheetml/2006/main" count="287" uniqueCount="170">
  <si>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</si>
  <si>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</si>
  <si>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</si>
  <si>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</si>
  <si>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</si>
  <si>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</si>
  <si>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</si>
  <si>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</si>
  <si>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</si>
  <si>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</si>
  <si>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</si>
  <si>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</si>
  <si>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</si>
  <si>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</si>
  <si>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</si>
  <si>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</si>
  <si>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</si>
  <si>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</si>
  <si>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</si>
  <si>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</si>
  <si>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</si>
  <si>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</si>
  <si>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</si>
  <si>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</si>
  <si>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</si>
  <si>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</si>
  <si>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</si>
  <si>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</si>
  <si>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</si>
  <si>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</si>
  <si>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</si>
  <si>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</si>
  <si>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</si>
  <si>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</si>
  <si>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</si>
  <si>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</si>
  <si>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</si>
  <si>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</si>
  <si>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</si>
  <si>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</si>
  <si>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</si>
  <si>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</si>
  <si>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</si>
  <si>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</si>
  <si>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</si>
  <si>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</si>
  <si>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</si>
  <si>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</si>
  <si>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</si>
  <si>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</si>
  <si>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</si>
  <si>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</si>
  <si>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</si>
  <si>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</si>
  <si>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</si>
  <si>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</si>
  <si>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</si>
  <si>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</si>
  <si>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</si>
  <si>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Credit Subcommittee</t>
  </si>
  <si>
    <t>Mark-to-Auction</t>
  </si>
  <si>
    <t>Integration with existing requirements</t>
  </si>
  <si>
    <t>Remedy</t>
  </si>
  <si>
    <t>Comparison Timeframe</t>
  </si>
  <si>
    <t>"Sell" logic is implemented the same as the path specific credit requirements are calculated currently</t>
  </si>
  <si>
    <t>Application of "Sell" Tradetype</t>
  </si>
  <si>
    <t>Declaration of default if additional collateral is not posted within 2 business days of Auction clearing</t>
  </si>
  <si>
    <t>Deductible</t>
  </si>
  <si>
    <t>No Deductible</t>
  </si>
  <si>
    <t xml:space="preserve">Maximum of existing (path-based), pending (per-MWh Minimum) and new Mark-to-Auction requirements  </t>
  </si>
  <si>
    <t>None</t>
  </si>
  <si>
    <t>Transition Plan</t>
  </si>
  <si>
    <t>Mark-to-Auction comparison applied Monthly</t>
  </si>
  <si>
    <t>Decompose FTRs into more granular components when matching tenor prices are available (Monthly, quarterly, annual, long-term)</t>
  </si>
  <si>
    <t>Granularity of calculation</t>
  </si>
  <si>
    <t>Prorate by number of hours for each month in the relevant period.  For periods with overlapping cleared prices in an individual auction (e.g. Sept and Q2), subtract the known price of the sub-period from the larger period's price, and prorate the remaining price among the remaining months in that period.</t>
  </si>
  <si>
    <t>Revaluation Process and timeframe</t>
  </si>
  <si>
    <t>Use the most recent auction price for each period matching the tenor of an FTR component</t>
  </si>
  <si>
    <t>Intra-Auction clearing evaluation (similar to current Undiversified adder) with a one day collateral cure.  If additional collateral is not posted, bids for that auction are removed</t>
  </si>
  <si>
    <t>Post-Auction evaluation</t>
  </si>
  <si>
    <t>N/A</t>
  </si>
  <si>
    <t>Application of "Freeze" Remedy</t>
  </si>
  <si>
    <t xml:space="preserve">Application of Freeze Remedy (Component 11) - No Declaration of Default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</si>
  <si>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</si>
  <si>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t>Design Components</t>
    </r>
    <r>
      <rPr>
        <vertAlign val="superscript"/>
        <sz val="10"/>
        <color indexed="8"/>
        <rFont val="Arial"/>
        <family val="2"/>
      </rPr>
      <t>1</t>
    </r>
  </si>
  <si>
    <r>
      <t>Solution Options</t>
    </r>
    <r>
      <rPr>
        <vertAlign val="superscript"/>
        <sz val="10"/>
        <color indexed="9"/>
        <rFont val="Arial"/>
        <family val="2"/>
      </rPr>
      <t>2</t>
    </r>
  </si>
  <si>
    <r>
      <t>Auction Reference Price</t>
    </r>
    <r>
      <rPr>
        <vertAlign val="superscript"/>
        <sz val="10"/>
        <color indexed="8"/>
        <rFont val="Arial"/>
        <family val="2"/>
      </rPr>
      <t>3</t>
    </r>
  </si>
  <si>
    <r>
      <t>Auction Reference Price</t>
    </r>
    <r>
      <rPr>
        <vertAlign val="superscript"/>
        <sz val="10"/>
        <color indexed="8"/>
        <rFont val="Arial"/>
        <family val="2"/>
      </rPr>
      <t>3</t>
    </r>
    <r>
      <rPr>
        <sz val="10"/>
        <color theme="1"/>
        <rFont val="Arial"/>
        <family val="2"/>
      </rPr>
      <t xml:space="preserve"> calculation for FTR components</t>
    </r>
  </si>
  <si>
    <r>
      <rPr>
        <b/>
        <vertAlign val="superscript"/>
        <sz val="10"/>
        <color indexed="8"/>
        <rFont val="Arial"/>
        <family val="2"/>
      </rPr>
      <t>3</t>
    </r>
    <r>
      <rPr>
        <b/>
        <sz val="10"/>
        <color indexed="8"/>
        <rFont val="Arial"/>
        <family val="2"/>
      </rPr>
      <t>Auction Reference Price in this context refers to the reference price used to mark against the original prorated purchase price</t>
    </r>
  </si>
  <si>
    <t>Freeze applied to all market activity, but allow FTR Sells (same as current Transition Plan for implementation of Per-MWh Minimum)</t>
  </si>
  <si>
    <t xml:space="preserve">Application of Freeze Remedy (Component 11), with declaration of default after two consecutive auction clearings if additional collateral is not posted </t>
  </si>
  <si>
    <t>Mark-to-Auction comparison applied at a portfolio total level as a single number compared with the total existing/planned Path-based and Per-MWh calculation</t>
  </si>
  <si>
    <t>Proration Factor</t>
  </si>
  <si>
    <t>OnPeak Hours in the Month</t>
  </si>
  <si>
    <t>Auction Reference Price for Month Tenor:</t>
  </si>
  <si>
    <t>EXAMPLE 1:Prorate by number of hours for each month in the relevant period.</t>
  </si>
  <si>
    <t xml:space="preserve">       Period:     </t>
  </si>
  <si>
    <t xml:space="preserve">       Period:    </t>
  </si>
  <si>
    <t>Q2 2018</t>
  </si>
  <si>
    <t xml:space="preserve">Q2 2018 Clearing Price: </t>
  </si>
  <si>
    <t>SEP-OCT-Q2 2018</t>
  </si>
  <si>
    <t>SEP 2018 Clearing Price</t>
  </si>
  <si>
    <t>OCT 2018 Clearing Price</t>
  </si>
  <si>
    <t>Q2 2018 Clearing Price</t>
  </si>
  <si>
    <t>EXAMPLE 2B:For periods with overlapping cleared prices in an individual auction (e.g. Sept and Q2), subtract the known price of the sub-period from the larger period's price, and prorate the remaining price among the remaining months in that period</t>
  </si>
  <si>
    <t>SEP-Q2 2018</t>
  </si>
  <si>
    <t>Known price</t>
  </si>
  <si>
    <t>|&lt;- Prorated Q2-Sep price -&gt;|</t>
  </si>
  <si>
    <t>(Oct-Nov) Price to Prorate</t>
  </si>
  <si>
    <t>&lt;- = $1,040 - $240</t>
  </si>
  <si>
    <t>16/19 Long Term Auction</t>
  </si>
  <si>
    <t>FTR</t>
  </si>
  <si>
    <t>17/20 Long Term Auction</t>
  </si>
  <si>
    <t>18/21 Long Term Auction</t>
  </si>
  <si>
    <t>Date</t>
  </si>
  <si>
    <t>18/19 Annual Auction</t>
  </si>
  <si>
    <t>JUN 2018 Auction</t>
  </si>
  <si>
    <t>JUL 2018 Auction</t>
  </si>
  <si>
    <t>AUG 2018 Auction</t>
  </si>
  <si>
    <t>SEP 2018 Auction</t>
  </si>
  <si>
    <t>OCT 2018 Auction</t>
  </si>
  <si>
    <t>NOV 2018 Auction</t>
  </si>
  <si>
    <t>DEC 2018 Auction</t>
  </si>
  <si>
    <t>June 2015</t>
  </si>
  <si>
    <t>September 2015</t>
  </si>
  <si>
    <t>December 2015</t>
  </si>
  <si>
    <t>June 2016</t>
  </si>
  <si>
    <t>September 2016</t>
  </si>
  <si>
    <t>December 2016</t>
  </si>
  <si>
    <t>June 2017</t>
  </si>
  <si>
    <t>September 2017</t>
  </si>
  <si>
    <t>December 2017</t>
  </si>
  <si>
    <t>April 2018</t>
  </si>
  <si>
    <t>May 2018</t>
  </si>
  <si>
    <t>June 2018</t>
  </si>
  <si>
    <t>July 2018</t>
  </si>
  <si>
    <t>August 2018</t>
  </si>
  <si>
    <t>September 2018</t>
  </si>
  <si>
    <t>October 2018</t>
  </si>
  <si>
    <t>November 2018</t>
  </si>
  <si>
    <t>Auction Reference Price Schedule for a Long Term FTR acquired in the 16/19 Long Term Auction for the 18/19 Planning Period</t>
  </si>
  <si>
    <t>Original clearing price</t>
  </si>
  <si>
    <t>Marked against Round 2 Price</t>
  </si>
  <si>
    <t>Marked against Round 3 Price</t>
  </si>
  <si>
    <t>Marked against Round 1 Price</t>
  </si>
  <si>
    <t>Marked against Annual Round 1 Price</t>
  </si>
  <si>
    <t>Marked against Annual Round 2 Price</t>
  </si>
  <si>
    <t>Marked against Annual Round 3 Price</t>
  </si>
  <si>
    <t>Marked against Annual Round 4 Price</t>
  </si>
  <si>
    <t>Marked against JUN, JUL, AUG, Q2, Q3, Q4 Prices</t>
  </si>
  <si>
    <t>Marked against JUL, AUG, SEP, Q2, Q3, Q4 Prices</t>
  </si>
  <si>
    <t>Marked against AUG, SEP, OCT, Q2, Q3, Q4 Prices</t>
  </si>
  <si>
    <t>JUN</t>
  </si>
  <si>
    <t>JUL</t>
  </si>
  <si>
    <t>AUG</t>
  </si>
  <si>
    <t>Q2</t>
  </si>
  <si>
    <t>Q3</t>
  </si>
  <si>
    <t>Q4</t>
  </si>
  <si>
    <t>SEP</t>
  </si>
  <si>
    <t>Marked against SEP, OCT, NOV, Q3, Q4 Prices</t>
  </si>
  <si>
    <t>Marked against OCT, NOV, DEC, Q3, Q4 Prices</t>
  </si>
  <si>
    <t>Marked against NOV, DEC, JAN, Q3, Q4 Prices</t>
  </si>
  <si>
    <t>Marked against DEC, JAN, FEB, Q4 Prices</t>
  </si>
  <si>
    <t>Reference Price</t>
  </si>
  <si>
    <t>Reference Auction</t>
  </si>
  <si>
    <t>EXAMPLE 2:For periods with overlapping cleared prices in an individual auction (e.g. Sept and Q2), subtract the known price of the sub-period (e.g. Sept) from the larger period's (e.g. Q2) price, and prorate the remaining price among the remaining months (e.g. Oct-Nov)  in that period</t>
  </si>
  <si>
    <t>Smooth out Mark to Auction Swing</t>
  </si>
  <si>
    <t>$1 Million Deductible on entire portfolio applied to Mark to Auction requirement only</t>
  </si>
  <si>
    <t>Average last few results of Auction (three auctions)</t>
  </si>
  <si>
    <t>Percentage of price based on how close to settlement (i.e. Prompt month 75% of MTA value)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</si>
</sst>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
    <numFmt numFmtId="169" formatCode="m/d/yyyy;@"/>
  </numFmts>
  <fonts count="54">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vertAlign val="superscript"/>
      <sz val="10"/>
      <color indexed="8"/>
      <name val="Arial"/>
      <family val="2"/>
    </font>
    <font>
      <vertAlign val="superscript"/>
      <sz val="10"/>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9">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45" fillId="0" borderId="0" xfId="0" applyFont="1" applyBorder="1" applyAlignment="1">
      <alignment/>
    </xf>
    <xf numFmtId="0" fontId="0" fillId="0" borderId="0" xfId="0" applyAlignment="1">
      <alignment horizontal="center" vertical="center" wrapText="1"/>
    </xf>
    <xf numFmtId="0" fontId="0" fillId="34" borderId="20" xfId="0" applyFont="1" applyFill="1" applyBorder="1" applyAlignment="1">
      <alignment vertical="center" wrapText="1"/>
    </xf>
    <xf numFmtId="0" fontId="0" fillId="35" borderId="20" xfId="0" applyFont="1" applyFill="1" applyBorder="1" applyAlignment="1">
      <alignment vertical="center" wrapText="1"/>
    </xf>
    <xf numFmtId="0" fontId="0" fillId="0" borderId="0" xfId="0" applyAlignment="1">
      <alignment/>
    </xf>
    <xf numFmtId="0" fontId="0" fillId="0" borderId="0" xfId="0" applyAlignment="1">
      <alignment/>
    </xf>
    <xf numFmtId="0" fontId="0" fillId="33" borderId="0" xfId="0" applyFill="1" applyAlignment="1">
      <alignment/>
    </xf>
    <xf numFmtId="0" fontId="0" fillId="33" borderId="13" xfId="0" applyFill="1" applyBorder="1" applyAlignment="1">
      <alignment/>
    </xf>
    <xf numFmtId="14" fontId="45" fillId="33" borderId="13" xfId="0" applyNumberFormat="1" applyFont="1" applyFill="1" applyBorder="1" applyAlignment="1">
      <alignment/>
    </xf>
    <xf numFmtId="0" fontId="0" fillId="33" borderId="13" xfId="0" applyFill="1" applyBorder="1" applyAlignment="1">
      <alignment horizontal="right"/>
    </xf>
    <xf numFmtId="8" fontId="0" fillId="33" borderId="13" xfId="0" applyNumberFormat="1" applyFill="1" applyBorder="1" applyAlignment="1">
      <alignment/>
    </xf>
    <xf numFmtId="0" fontId="0" fillId="33" borderId="15" xfId="0" applyFill="1" applyBorder="1" applyAlignment="1">
      <alignment horizontal="left"/>
    </xf>
    <xf numFmtId="0" fontId="0" fillId="33" borderId="0" xfId="0" applyFill="1" applyBorder="1" applyAlignment="1">
      <alignment horizontal="left"/>
    </xf>
    <xf numFmtId="0" fontId="0" fillId="33" borderId="0" xfId="0" applyFill="1" applyBorder="1" applyAlignment="1">
      <alignment/>
    </xf>
    <xf numFmtId="0" fontId="0" fillId="33" borderId="16" xfId="0" applyFill="1" applyBorder="1" applyAlignment="1">
      <alignment/>
    </xf>
    <xf numFmtId="0" fontId="45" fillId="33" borderId="15" xfId="0" applyFont="1" applyFill="1" applyBorder="1" applyAlignment="1">
      <alignment horizontal="right"/>
    </xf>
    <xf numFmtId="6" fontId="0" fillId="33" borderId="0" xfId="0" applyNumberFormat="1" applyFill="1" applyBorder="1" applyAlignment="1">
      <alignment horizontal="left"/>
    </xf>
    <xf numFmtId="0" fontId="0" fillId="33" borderId="15" xfId="0" applyFill="1" applyBorder="1" applyAlignment="1">
      <alignment/>
    </xf>
    <xf numFmtId="0" fontId="0" fillId="33" borderId="21"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45" fillId="33" borderId="15" xfId="0" applyFont="1" applyFill="1" applyBorder="1" applyAlignment="1">
      <alignment horizontal="left"/>
    </xf>
    <xf numFmtId="0" fontId="0" fillId="0" borderId="0" xfId="0" applyAlignment="1">
      <alignment/>
    </xf>
    <xf numFmtId="0" fontId="45" fillId="33" borderId="0" xfId="0" applyFont="1" applyFill="1" applyAlignment="1">
      <alignment/>
    </xf>
    <xf numFmtId="0" fontId="3" fillId="33" borderId="13" xfId="55" applyFill="1" applyBorder="1" applyAlignment="1">
      <alignment horizontal="left"/>
      <protection/>
    </xf>
    <xf numFmtId="0" fontId="3" fillId="33" borderId="0" xfId="55" applyFill="1" applyAlignment="1">
      <alignment horizontal="left"/>
      <protection/>
    </xf>
    <xf numFmtId="0" fontId="3" fillId="33" borderId="0" xfId="55" applyFill="1" applyAlignment="1">
      <alignment/>
      <protection/>
    </xf>
    <xf numFmtId="168" fontId="3" fillId="33" borderId="0" xfId="55" applyNumberFormat="1" applyFill="1" applyAlignment="1">
      <alignment/>
      <protection/>
    </xf>
    <xf numFmtId="49" fontId="0" fillId="33" borderId="0" xfId="0" applyNumberFormat="1" applyFill="1" applyAlignment="1">
      <alignment/>
    </xf>
    <xf numFmtId="49" fontId="45" fillId="33" borderId="0" xfId="0" applyNumberFormat="1" applyFont="1" applyFill="1" applyAlignment="1">
      <alignment/>
    </xf>
    <xf numFmtId="49" fontId="0" fillId="33" borderId="13" xfId="0" applyNumberFormat="1" applyFill="1" applyBorder="1" applyAlignment="1">
      <alignment/>
    </xf>
    <xf numFmtId="49" fontId="0" fillId="0" borderId="0" xfId="0" applyNumberFormat="1" applyAlignment="1">
      <alignment/>
    </xf>
    <xf numFmtId="0" fontId="0" fillId="0" borderId="0" xfId="0" applyAlignment="1">
      <alignment horizontal="left"/>
    </xf>
    <xf numFmtId="0" fontId="0" fillId="33" borderId="0" xfId="0" applyFill="1" applyAlignment="1">
      <alignment horizontal="left"/>
    </xf>
    <xf numFmtId="0" fontId="0" fillId="33" borderId="0" xfId="0" applyFill="1" applyAlignment="1">
      <alignment/>
    </xf>
    <xf numFmtId="0" fontId="0" fillId="33" borderId="22" xfId="0" applyFont="1" applyFill="1" applyBorder="1" applyAlignment="1">
      <alignment/>
    </xf>
    <xf numFmtId="6" fontId="0" fillId="33" borderId="23" xfId="0" applyNumberFormat="1" applyFont="1" applyFill="1" applyBorder="1" applyAlignment="1">
      <alignment horizontal="center"/>
    </xf>
    <xf numFmtId="0" fontId="0" fillId="33" borderId="0" xfId="0" applyFont="1" applyFill="1" applyBorder="1" applyAlignment="1">
      <alignment/>
    </xf>
    <xf numFmtId="0" fontId="0" fillId="33" borderId="15" xfId="0" applyFont="1" applyFill="1" applyBorder="1" applyAlignment="1">
      <alignment/>
    </xf>
    <xf numFmtId="6" fontId="0" fillId="33" borderId="0" xfId="0" applyNumberFormat="1" applyFont="1" applyFill="1" applyBorder="1" applyAlignment="1">
      <alignment horizontal="center"/>
    </xf>
    <xf numFmtId="0" fontId="0" fillId="33" borderId="21" xfId="0" applyFont="1" applyFill="1" applyBorder="1" applyAlignment="1">
      <alignment/>
    </xf>
    <xf numFmtId="0" fontId="0" fillId="33" borderId="13" xfId="0" applyFont="1" applyFill="1" applyBorder="1" applyAlignment="1">
      <alignment/>
    </xf>
    <xf numFmtId="0" fontId="0" fillId="33" borderId="13" xfId="0" applyFont="1" applyFill="1" applyBorder="1" applyAlignment="1">
      <alignment horizontal="right"/>
    </xf>
    <xf numFmtId="8" fontId="0" fillId="33" borderId="13" xfId="0" applyNumberFormat="1" applyFont="1" applyFill="1" applyBorder="1" applyAlignment="1">
      <alignment/>
    </xf>
    <xf numFmtId="0" fontId="0" fillId="33" borderId="17" xfId="0" applyFont="1" applyFill="1" applyBorder="1" applyAlignment="1">
      <alignment/>
    </xf>
    <xf numFmtId="0" fontId="45" fillId="33" borderId="18" xfId="0" applyFont="1" applyFill="1" applyBorder="1" applyAlignment="1">
      <alignment horizontal="center"/>
    </xf>
    <xf numFmtId="0" fontId="45" fillId="33" borderId="18" xfId="0" applyFont="1" applyFill="1" applyBorder="1" applyAlignment="1">
      <alignment/>
    </xf>
    <xf numFmtId="0" fontId="53" fillId="33" borderId="13" xfId="0" applyFont="1" applyFill="1" applyBorder="1"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6"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4" xfId="0" applyFont="1" applyBorder="1" applyAlignment="1">
      <alignment horizontal="left" wrapText="1"/>
    </xf>
    <xf numFmtId="0" fontId="47" fillId="0" borderId="25" xfId="0" applyFont="1" applyBorder="1" applyAlignment="1">
      <alignment horizontal="left" wrapText="1"/>
    </xf>
    <xf numFmtId="0" fontId="47" fillId="0" borderId="26" xfId="0" applyFont="1" applyBorder="1" applyAlignment="1">
      <alignment horizontal="left" wrapText="1"/>
    </xf>
    <xf numFmtId="0" fontId="45" fillId="33" borderId="24" xfId="0" applyFont="1" applyFill="1" applyBorder="1" applyAlignment="1">
      <alignment horizontal="left"/>
    </xf>
    <xf numFmtId="0" fontId="45" fillId="33" borderId="25" xfId="0" applyFont="1" applyFill="1" applyBorder="1" applyAlignment="1">
      <alignment horizontal="left"/>
    </xf>
    <xf numFmtId="0" fontId="45" fillId="33" borderId="26" xfId="0" applyFont="1" applyFill="1" applyBorder="1" applyAlignment="1">
      <alignment horizontal="left"/>
    </xf>
    <xf numFmtId="0" fontId="45" fillId="33" borderId="24" xfId="0" applyFont="1" applyFill="1" applyBorder="1" applyAlignment="1">
      <alignment horizontal="left" wrapText="1"/>
    </xf>
    <xf numFmtId="0" fontId="45" fillId="33" borderId="25" xfId="0" applyFont="1" applyFill="1" applyBorder="1" applyAlignment="1">
      <alignment horizontal="left" wrapText="1"/>
    </xf>
    <xf numFmtId="0" fontId="45" fillId="33" borderId="26" xfId="0" applyFont="1" applyFill="1" applyBorder="1" applyAlignment="1">
      <alignment horizontal="left" wrapText="1"/>
    </xf>
    <xf numFmtId="0" fontId="45"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illim\AppData\Roaming\OpenText\OTEdit\EC_Cera\i8174122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1" sqref="A11"/>
    </sheetView>
  </sheetViews>
  <sheetFormatPr defaultColWidth="9.140625" defaultRowHeight="12.75"/>
  <cols>
    <col min="1" max="1" width="81.28125" style="0" customWidth="1"/>
  </cols>
  <sheetData>
    <row r="1" ht="12.75">
      <c r="A1" s="36" t="s">
        <v>33</v>
      </c>
    </row>
    <row r="2" ht="12.75">
      <c r="A2" t="s">
        <v>59</v>
      </c>
    </row>
    <row r="4" ht="12.75">
      <c r="A4" s="36" t="s">
        <v>34</v>
      </c>
    </row>
    <row r="5" ht="12.75">
      <c r="A5"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Credit Subcommittee</v>
      </c>
    </row>
    <row r="2" s="32" customFormat="1" ht="18">
      <c r="A2" s="35" t="str">
        <f>Setup!A5</f>
        <v>Mark-to-Auction</v>
      </c>
    </row>
    <row r="3" ht="18">
      <c r="A3" s="41" t="s">
        <v>43</v>
      </c>
    </row>
    <row r="5" s="1" customFormat="1" ht="12.75">
      <c r="A5" s="1" t="s">
        <v>57</v>
      </c>
    </row>
    <row r="7" ht="12.75">
      <c r="A7" s="36" t="s">
        <v>35</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28" t="str">
        <f>Setup!A2</f>
        <v>Credit Subcommittee</v>
      </c>
      <c r="B1" s="128"/>
      <c r="C1" s="131"/>
      <c r="D1" s="131"/>
      <c r="E1" s="131"/>
      <c r="F1" s="131"/>
      <c r="G1" s="131"/>
      <c r="H1" s="131"/>
      <c r="I1" s="131"/>
      <c r="J1" s="131"/>
    </row>
    <row r="2" spans="1:10" s="39" customFormat="1" ht="18">
      <c r="A2" s="129" t="str">
        <f>Setup!A5</f>
        <v>Mark-to-Auction</v>
      </c>
      <c r="B2" s="129"/>
      <c r="C2" s="131"/>
      <c r="D2" s="131"/>
      <c r="E2" s="131"/>
      <c r="F2" s="131"/>
      <c r="G2" s="131"/>
      <c r="H2" s="131"/>
      <c r="I2" s="131"/>
      <c r="J2" s="131"/>
    </row>
    <row r="3" spans="1:10" s="39" customFormat="1" ht="18">
      <c r="A3" s="130" t="s">
        <v>36</v>
      </c>
      <c r="B3" s="130"/>
      <c r="C3" s="130"/>
      <c r="D3" s="130"/>
      <c r="E3" s="130"/>
      <c r="F3" s="130"/>
      <c r="G3" s="130"/>
      <c r="H3" s="130"/>
      <c r="I3" s="130"/>
      <c r="J3" s="130"/>
    </row>
    <row r="4" spans="1:23" s="39" customFormat="1" ht="18">
      <c r="A4" s="5" t="s">
        <v>40</v>
      </c>
      <c r="B4" s="5"/>
      <c r="C4" s="28"/>
      <c r="D4" s="28"/>
      <c r="E4" s="28"/>
      <c r="F4" s="28"/>
      <c r="G4" s="28"/>
      <c r="H4" s="38"/>
      <c r="I4" s="38"/>
      <c r="J4" s="38"/>
      <c r="L4" s="29"/>
      <c r="M4" s="29"/>
      <c r="N4" s="29"/>
      <c r="O4" s="29"/>
      <c r="P4" s="29"/>
      <c r="Q4" s="29"/>
      <c r="R4" s="29"/>
      <c r="S4" s="29"/>
      <c r="T4" s="29"/>
      <c r="U4" s="29"/>
      <c r="V4" s="29"/>
      <c r="W4" s="29"/>
    </row>
    <row r="5" spans="1:23" s="39" customFormat="1" ht="18">
      <c r="A5" s="5" t="s">
        <v>58</v>
      </c>
      <c r="B5" s="5"/>
      <c r="C5" s="28"/>
      <c r="D5" s="28"/>
      <c r="E5" s="28"/>
      <c r="F5" s="28"/>
      <c r="G5" s="28"/>
      <c r="H5" s="38"/>
      <c r="I5" s="38"/>
      <c r="J5" s="38"/>
      <c r="L5" s="29"/>
      <c r="M5" s="29"/>
      <c r="N5" s="29"/>
      <c r="O5" s="29"/>
      <c r="P5" s="29"/>
      <c r="Q5" s="29"/>
      <c r="R5" s="29"/>
      <c r="S5" s="29"/>
      <c r="T5" s="29"/>
      <c r="U5" s="29"/>
      <c r="V5" s="29"/>
      <c r="W5" s="29"/>
    </row>
    <row r="6" spans="1:23" s="39" customFormat="1" ht="25.5">
      <c r="A6" s="45" t="s">
        <v>37</v>
      </c>
      <c r="B6" s="46" t="s">
        <v>39</v>
      </c>
      <c r="C6" s="45" t="s">
        <v>38</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128" t="str">
        <f>Setup!A2</f>
        <v>Credit Subcommittee</v>
      </c>
      <c r="B1" s="128"/>
    </row>
    <row r="2" spans="1:2" ht="18">
      <c r="A2" s="129" t="str">
        <f>Setup!A5</f>
        <v>Mark-to-Auction</v>
      </c>
      <c r="B2" s="129"/>
    </row>
    <row r="3" spans="1:2" ht="18">
      <c r="A3" s="130" t="s">
        <v>22</v>
      </c>
      <c r="B3" s="130"/>
    </row>
    <row r="4" ht="12.75">
      <c r="B4" s="17"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40"/>
  <sheetViews>
    <sheetView tabSelected="1" workbookViewId="0" topLeftCell="A4">
      <selection activeCell="F19" sqref="F19"/>
    </sheetView>
  </sheetViews>
  <sheetFormatPr defaultColWidth="9.140625" defaultRowHeight="12.75"/>
  <cols>
    <col min="1" max="1" width="6.57421875" style="11" bestFit="1" customWidth="1"/>
    <col min="2" max="2" width="33.57421875" style="0" customWidth="1"/>
    <col min="3" max="3" width="8.140625" style="0" customWidth="1"/>
    <col min="4" max="4" width="7.140625" style="0" customWidth="1"/>
    <col min="5" max="5" width="54.140625" style="0" customWidth="1"/>
    <col min="6" max="6" width="46.57421875" style="0" customWidth="1"/>
    <col min="7" max="7" width="30.140625" style="0" customWidth="1"/>
    <col min="8" max="8" width="17.7109375" style="0" customWidth="1"/>
    <col min="9" max="9" width="8.57421875" style="0" customWidth="1"/>
    <col min="13" max="13" width="13.140625" style="0" bestFit="1" customWidth="1"/>
  </cols>
  <sheetData>
    <row r="1" spans="1:9" s="32" customFormat="1" ht="20.25">
      <c r="A1" s="128" t="str">
        <f>Setup!A2</f>
        <v>Credit Subcommittee</v>
      </c>
      <c r="B1" s="131"/>
      <c r="C1" s="131"/>
      <c r="D1" s="131"/>
      <c r="E1" s="131"/>
      <c r="F1" s="131"/>
      <c r="G1" s="131"/>
      <c r="H1" s="131"/>
      <c r="I1" s="131"/>
    </row>
    <row r="2" spans="1:9" s="32" customFormat="1" ht="18">
      <c r="A2" s="129" t="str">
        <f>Setup!A5</f>
        <v>Mark-to-Auction</v>
      </c>
      <c r="B2" s="131"/>
      <c r="C2" s="131"/>
      <c r="D2" s="131"/>
      <c r="E2" s="131"/>
      <c r="F2" s="131"/>
      <c r="G2" s="131"/>
      <c r="H2" s="131"/>
      <c r="I2" s="131"/>
    </row>
    <row r="3" spans="1:55" s="1" customFormat="1" ht="18">
      <c r="A3" s="130" t="s">
        <v>12</v>
      </c>
      <c r="B3" s="130"/>
      <c r="C3" s="130"/>
      <c r="D3" s="130"/>
      <c r="E3" s="130"/>
      <c r="F3" s="130"/>
      <c r="G3" s="130"/>
      <c r="H3" s="130"/>
      <c r="I3" s="13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32" t="s">
        <v>85</v>
      </c>
      <c r="E5" s="133"/>
      <c r="F5" s="133"/>
      <c r="G5" s="133"/>
      <c r="H5" s="133"/>
      <c r="I5" s="133"/>
    </row>
    <row r="6" spans="1:20" ht="51" customHeight="1">
      <c r="A6" s="10" t="s">
        <v>15</v>
      </c>
      <c r="B6" s="7" t="s">
        <v>84</v>
      </c>
      <c r="C6" s="7" t="s">
        <v>28</v>
      </c>
      <c r="D6" s="6" t="s">
        <v>11</v>
      </c>
      <c r="E6" s="5" t="s">
        <v>0</v>
      </c>
      <c r="F6" s="5" t="s">
        <v>1</v>
      </c>
      <c r="G6" s="5" t="s">
        <v>2</v>
      </c>
      <c r="H6" s="5" t="s">
        <v>3</v>
      </c>
      <c r="I6" s="5" t="s">
        <v>4</v>
      </c>
      <c r="J6" s="30"/>
      <c r="K6" s="30"/>
      <c r="L6" s="30"/>
      <c r="M6" s="30"/>
      <c r="N6" s="30"/>
      <c r="O6" s="30"/>
      <c r="P6" s="30"/>
      <c r="Q6" s="30"/>
      <c r="R6" s="30"/>
      <c r="S6" s="30"/>
      <c r="T6" s="30"/>
    </row>
    <row r="7" spans="1:20" s="42" customFormat="1" ht="12.75" customHeight="1">
      <c r="A7" s="69" t="s">
        <v>47</v>
      </c>
      <c r="B7" s="70"/>
      <c r="C7" s="70"/>
      <c r="D7" s="71"/>
      <c r="E7" s="70"/>
      <c r="F7" s="71"/>
      <c r="G7" s="71"/>
      <c r="H7" s="71"/>
      <c r="I7" s="71"/>
      <c r="J7" s="30"/>
      <c r="K7" s="30"/>
      <c r="L7" s="30"/>
      <c r="M7" s="30"/>
      <c r="N7" s="30"/>
      <c r="O7" s="30"/>
      <c r="P7" s="30"/>
      <c r="Q7" s="30"/>
      <c r="R7" s="30"/>
      <c r="S7" s="30"/>
      <c r="T7" s="30"/>
    </row>
    <row r="8" spans="1:20" ht="25.5">
      <c r="A8" s="69">
        <v>1</v>
      </c>
      <c r="B8" s="72" t="s">
        <v>61</v>
      </c>
      <c r="C8" s="71"/>
      <c r="D8" s="80" t="s">
        <v>80</v>
      </c>
      <c r="E8" s="70" t="s">
        <v>69</v>
      </c>
      <c r="F8" s="70"/>
      <c r="G8" s="71"/>
      <c r="H8" s="71"/>
      <c r="I8" s="71"/>
      <c r="J8" s="30"/>
      <c r="K8" s="30"/>
      <c r="L8" s="30"/>
      <c r="M8" s="30"/>
      <c r="N8" s="30"/>
      <c r="O8" s="30"/>
      <c r="P8" s="30"/>
      <c r="Q8" s="30"/>
      <c r="R8" s="30"/>
      <c r="S8" s="30"/>
      <c r="T8" s="30"/>
    </row>
    <row r="9" spans="1:20" s="68" customFormat="1" ht="51">
      <c r="A9" s="74">
        <v>2</v>
      </c>
      <c r="B9" s="75" t="s">
        <v>63</v>
      </c>
      <c r="C9" s="76"/>
      <c r="D9" s="80" t="s">
        <v>80</v>
      </c>
      <c r="E9" s="77" t="s">
        <v>72</v>
      </c>
      <c r="F9" s="77" t="s">
        <v>91</v>
      </c>
      <c r="G9" s="76"/>
      <c r="H9" s="76"/>
      <c r="I9" s="76"/>
      <c r="J9" s="30"/>
      <c r="K9" s="30"/>
      <c r="L9" s="30"/>
      <c r="M9" s="30"/>
      <c r="N9" s="30"/>
      <c r="O9" s="30"/>
      <c r="P9" s="30"/>
      <c r="Q9" s="30"/>
      <c r="R9" s="30"/>
      <c r="S9" s="30"/>
      <c r="T9" s="30"/>
    </row>
    <row r="10" spans="1:20" ht="38.25">
      <c r="A10" s="69">
        <v>3</v>
      </c>
      <c r="B10" s="72" t="s">
        <v>74</v>
      </c>
      <c r="C10" s="71"/>
      <c r="D10" s="80" t="s">
        <v>80</v>
      </c>
      <c r="E10" s="70" t="s">
        <v>73</v>
      </c>
      <c r="F10" s="70"/>
      <c r="G10" s="71"/>
      <c r="H10" s="71"/>
      <c r="I10" s="71"/>
      <c r="J10" s="30"/>
      <c r="K10" s="30"/>
      <c r="L10" s="30"/>
      <c r="M10" s="31" t="s">
        <v>18</v>
      </c>
      <c r="N10" s="30"/>
      <c r="O10" s="30"/>
      <c r="P10" s="30"/>
      <c r="Q10" s="30"/>
      <c r="R10" s="30"/>
      <c r="S10" s="30"/>
      <c r="T10" s="30"/>
    </row>
    <row r="11" spans="1:20" ht="63.75">
      <c r="A11" s="69">
        <v>4</v>
      </c>
      <c r="B11" s="70" t="s">
        <v>87</v>
      </c>
      <c r="C11" s="71"/>
      <c r="D11" s="80" t="s">
        <v>80</v>
      </c>
      <c r="E11" s="70" t="s">
        <v>75</v>
      </c>
      <c r="F11" s="76"/>
      <c r="G11" s="71"/>
      <c r="H11" s="71"/>
      <c r="I11" s="71"/>
      <c r="J11" s="30"/>
      <c r="K11" s="30"/>
      <c r="L11" s="30"/>
      <c r="M11" s="30"/>
      <c r="N11" s="30"/>
      <c r="O11" s="30"/>
      <c r="P11" s="30"/>
      <c r="Q11" s="30"/>
      <c r="R11" s="30"/>
      <c r="S11" s="30"/>
      <c r="T11" s="30"/>
    </row>
    <row r="12" spans="1:20" s="68" customFormat="1" ht="25.5">
      <c r="A12" s="74">
        <v>5</v>
      </c>
      <c r="B12" s="75" t="s">
        <v>86</v>
      </c>
      <c r="C12" s="76"/>
      <c r="D12" s="80" t="s">
        <v>80</v>
      </c>
      <c r="E12" s="77" t="s">
        <v>77</v>
      </c>
      <c r="F12" s="77"/>
      <c r="G12" s="76"/>
      <c r="H12" s="76"/>
      <c r="I12" s="76"/>
      <c r="J12" s="30"/>
      <c r="K12" s="30"/>
      <c r="L12" s="30"/>
      <c r="M12" s="30"/>
      <c r="N12" s="30"/>
      <c r="O12" s="30"/>
      <c r="P12" s="30"/>
      <c r="Q12" s="30"/>
      <c r="R12" s="30"/>
      <c r="S12" s="30"/>
      <c r="T12" s="30"/>
    </row>
    <row r="13" spans="1:20" s="68" customFormat="1" ht="25.5">
      <c r="A13" s="74">
        <v>6</v>
      </c>
      <c r="B13" s="77" t="s">
        <v>65</v>
      </c>
      <c r="C13" s="76"/>
      <c r="D13" s="80" t="s">
        <v>80</v>
      </c>
      <c r="E13" s="77" t="s">
        <v>64</v>
      </c>
      <c r="F13" s="77"/>
      <c r="G13" s="76"/>
      <c r="H13" s="76"/>
      <c r="I13" s="76"/>
      <c r="J13" s="30"/>
      <c r="K13" s="30"/>
      <c r="L13" s="30"/>
      <c r="M13" s="30"/>
      <c r="N13" s="30"/>
      <c r="O13" s="30"/>
      <c r="P13" s="30"/>
      <c r="Q13" s="30"/>
      <c r="R13" s="30"/>
      <c r="S13" s="30"/>
      <c r="T13" s="30"/>
    </row>
    <row r="14" spans="1:20" ht="38.25">
      <c r="A14" s="69">
        <v>7</v>
      </c>
      <c r="B14" s="72" t="s">
        <v>76</v>
      </c>
      <c r="C14" s="71"/>
      <c r="D14" s="80" t="s">
        <v>80</v>
      </c>
      <c r="E14" s="70" t="s">
        <v>78</v>
      </c>
      <c r="F14" s="70" t="s">
        <v>79</v>
      </c>
      <c r="G14" s="71"/>
      <c r="H14" s="71"/>
      <c r="I14" s="71"/>
      <c r="J14" s="30"/>
      <c r="K14" s="30"/>
      <c r="L14" s="30"/>
      <c r="M14" s="30"/>
      <c r="N14" s="30"/>
      <c r="O14" s="30"/>
      <c r="P14" s="30"/>
      <c r="Q14" s="30"/>
      <c r="R14" s="30"/>
      <c r="S14" s="30"/>
      <c r="T14" s="30"/>
    </row>
    <row r="15" spans="1:20" ht="38.25">
      <c r="A15" s="69">
        <v>8</v>
      </c>
      <c r="B15" s="73" t="s">
        <v>62</v>
      </c>
      <c r="C15" s="71"/>
      <c r="D15" s="80" t="s">
        <v>80</v>
      </c>
      <c r="E15" s="81" t="s">
        <v>90</v>
      </c>
      <c r="F15" s="81" t="s">
        <v>82</v>
      </c>
      <c r="G15" s="70" t="s">
        <v>66</v>
      </c>
      <c r="H15" s="77"/>
      <c r="I15" s="71"/>
      <c r="J15" s="30"/>
      <c r="K15" s="30"/>
      <c r="L15" s="30"/>
      <c r="M15" s="30"/>
      <c r="N15" s="30"/>
      <c r="O15" s="30"/>
      <c r="P15" s="30"/>
      <c r="Q15" s="30"/>
      <c r="R15" s="30"/>
      <c r="S15" s="30"/>
      <c r="T15" s="30"/>
    </row>
    <row r="16" spans="1:20" ht="36" customHeight="1">
      <c r="A16" s="69">
        <v>9</v>
      </c>
      <c r="B16" s="72" t="s">
        <v>67</v>
      </c>
      <c r="C16" s="71"/>
      <c r="D16" s="80" t="s">
        <v>80</v>
      </c>
      <c r="E16" s="71" t="s">
        <v>68</v>
      </c>
      <c r="F16" s="77" t="s">
        <v>167</v>
      </c>
      <c r="G16" s="71"/>
      <c r="H16" s="71"/>
      <c r="I16" s="71"/>
      <c r="J16" s="30"/>
      <c r="K16" s="30"/>
      <c r="L16" s="30"/>
      <c r="M16" s="31" t="s">
        <v>29</v>
      </c>
      <c r="N16" s="30"/>
      <c r="O16" s="30"/>
      <c r="P16" s="30"/>
      <c r="Q16" s="30"/>
      <c r="R16" s="30"/>
      <c r="S16" s="30"/>
      <c r="T16" s="30"/>
    </row>
    <row r="17" spans="1:20" ht="12.75">
      <c r="A17" s="69">
        <v>10</v>
      </c>
      <c r="B17" s="70" t="s">
        <v>71</v>
      </c>
      <c r="C17" s="71"/>
      <c r="D17" s="80" t="s">
        <v>80</v>
      </c>
      <c r="E17" s="70" t="s">
        <v>70</v>
      </c>
      <c r="F17" s="71"/>
      <c r="G17" s="71"/>
      <c r="H17" s="71"/>
      <c r="I17" s="71"/>
      <c r="J17" s="30"/>
      <c r="K17" s="30"/>
      <c r="L17" s="30"/>
      <c r="M17" s="31" t="s">
        <v>17</v>
      </c>
      <c r="N17" s="30"/>
      <c r="O17" s="30"/>
      <c r="P17" s="30"/>
      <c r="Q17" s="30"/>
      <c r="R17" s="30"/>
      <c r="S17" s="30"/>
      <c r="T17" s="30"/>
    </row>
    <row r="18" spans="1:20" ht="38.25">
      <c r="A18" s="78">
        <v>11</v>
      </c>
      <c r="B18" s="72" t="s">
        <v>81</v>
      </c>
      <c r="C18" s="71"/>
      <c r="D18" s="80" t="s">
        <v>80</v>
      </c>
      <c r="E18" s="82" t="s">
        <v>89</v>
      </c>
      <c r="F18" s="77"/>
      <c r="G18" s="76"/>
      <c r="H18" s="77"/>
      <c r="I18" s="71"/>
      <c r="J18" s="30"/>
      <c r="K18" s="30"/>
      <c r="L18" s="30"/>
      <c r="M18" s="30"/>
      <c r="N18" s="30"/>
      <c r="O18" s="30"/>
      <c r="P18" s="30"/>
      <c r="Q18" s="30"/>
      <c r="R18" s="30"/>
      <c r="S18" s="30"/>
      <c r="T18" s="30"/>
    </row>
    <row r="19" spans="1:20" ht="25.5">
      <c r="A19" s="78">
        <v>12</v>
      </c>
      <c r="B19" s="72" t="s">
        <v>166</v>
      </c>
      <c r="C19" s="71"/>
      <c r="D19" s="71"/>
      <c r="E19" s="70" t="s">
        <v>168</v>
      </c>
      <c r="F19" s="77" t="s">
        <v>169</v>
      </c>
      <c r="G19" s="71"/>
      <c r="H19" s="71"/>
      <c r="I19" s="71"/>
      <c r="J19" s="30"/>
      <c r="K19" s="30"/>
      <c r="L19" s="30"/>
      <c r="M19" s="30"/>
      <c r="N19" s="30"/>
      <c r="O19" s="30"/>
      <c r="P19" s="30"/>
      <c r="Q19" s="30"/>
      <c r="R19" s="30"/>
      <c r="S19" s="30"/>
      <c r="T19" s="30"/>
    </row>
    <row r="20" spans="1:20" ht="12.75">
      <c r="A20" s="78"/>
      <c r="B20" s="72"/>
      <c r="C20" s="71"/>
      <c r="D20" s="71"/>
      <c r="E20" s="71"/>
      <c r="F20" s="71"/>
      <c r="G20" s="71"/>
      <c r="H20" s="71"/>
      <c r="I20" s="71"/>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4.25">
      <c r="A22" s="12"/>
      <c r="B22" s="79" t="s">
        <v>88</v>
      </c>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3.5" thickBot="1">
      <c r="A27" s="134" t="s">
        <v>21</v>
      </c>
      <c r="B27" s="134"/>
      <c r="C27" s="1"/>
      <c r="D27" s="1"/>
      <c r="E27" s="1"/>
      <c r="F27" s="1"/>
      <c r="G27" s="1"/>
      <c r="H27" s="1"/>
      <c r="I27" s="1"/>
      <c r="J27" s="30"/>
      <c r="K27" s="30"/>
      <c r="L27" s="30"/>
      <c r="M27" s="30"/>
      <c r="N27" s="30"/>
      <c r="O27" s="30"/>
      <c r="P27" s="30"/>
      <c r="Q27" s="30"/>
      <c r="R27" s="30"/>
      <c r="S27" s="30"/>
      <c r="T27" s="30"/>
    </row>
    <row r="28" spans="1:20" s="42" customFormat="1" ht="13.5">
      <c r="A28" s="135" t="s">
        <v>54</v>
      </c>
      <c r="B28" s="136"/>
      <c r="C28" s="136"/>
      <c r="D28" s="136"/>
      <c r="E28" s="136"/>
      <c r="F28" s="136"/>
      <c r="G28" s="136"/>
      <c r="H28" s="136"/>
      <c r="I28" s="137"/>
      <c r="J28" s="57"/>
      <c r="K28" s="30"/>
      <c r="L28" s="30"/>
      <c r="M28" s="30"/>
      <c r="N28" s="30"/>
      <c r="O28" s="30"/>
      <c r="P28" s="30"/>
      <c r="Q28" s="30"/>
      <c r="R28" s="30"/>
      <c r="S28" s="30"/>
      <c r="T28" s="30"/>
    </row>
    <row r="29" spans="1:20" ht="15">
      <c r="A29" s="59" t="s">
        <v>83</v>
      </c>
      <c r="B29" s="60"/>
      <c r="C29" s="60"/>
      <c r="D29" s="60"/>
      <c r="E29" s="60"/>
      <c r="F29" s="60"/>
      <c r="G29" s="60"/>
      <c r="H29" s="60"/>
      <c r="I29" s="61"/>
      <c r="J29" s="57"/>
      <c r="K29" s="30"/>
      <c r="L29" s="30"/>
      <c r="M29" s="30"/>
      <c r="N29" s="30"/>
      <c r="O29" s="30"/>
      <c r="P29" s="30"/>
      <c r="Q29" s="30"/>
      <c r="R29" s="30"/>
      <c r="S29" s="30"/>
      <c r="T29" s="30"/>
    </row>
    <row r="30" spans="1:20" ht="15">
      <c r="A30" s="59" t="s">
        <v>55</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48</v>
      </c>
      <c r="B34" s="60"/>
      <c r="C34" s="60"/>
      <c r="D34" s="60"/>
      <c r="E34" s="60"/>
      <c r="F34" s="60"/>
      <c r="G34" s="60"/>
      <c r="H34" s="60"/>
      <c r="I34" s="61"/>
      <c r="J34" s="58"/>
    </row>
    <row r="35" spans="1:10" ht="12.75">
      <c r="A35" s="62" t="s">
        <v>49</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50</v>
      </c>
      <c r="B37" s="60"/>
      <c r="C37" s="60"/>
      <c r="D37" s="60"/>
      <c r="E37" s="60"/>
      <c r="F37" s="60"/>
      <c r="G37" s="60"/>
      <c r="H37" s="60"/>
      <c r="I37" s="61"/>
      <c r="J37" s="58"/>
    </row>
    <row r="38" spans="1:10" ht="12.75">
      <c r="A38" s="62" t="s">
        <v>51</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$M$8:$M$13</formula1>
    </dataValidation>
    <dataValidation type="list" allowBlank="1" showInputMessage="1" showErrorMessage="1" sqref="C6:C20">
      <formula1>$M$10:$M$17</formula1>
    </dataValidation>
  </dataValidations>
  <printOptions/>
  <pageMargins left="0.354166666666667" right="0.364583333333333" top="0.44" bottom="0.34" header="0.3" footer="0.3"/>
  <pageSetup fitToHeight="1" fitToWidth="1" horizontalDpi="200" verticalDpi="200" orientation="landscape" paperSize="5" scale="26"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O497"/>
  <sheetViews>
    <sheetView zoomScale="110" zoomScaleNormal="110" zoomScalePageLayoutView="0" workbookViewId="0" topLeftCell="A1">
      <selection activeCell="A1" sqref="A1"/>
    </sheetView>
  </sheetViews>
  <sheetFormatPr defaultColWidth="9.140625" defaultRowHeight="12.75"/>
  <cols>
    <col min="1" max="1" width="8.8515625" style="85" customWidth="1"/>
    <col min="2" max="2" width="35.140625" style="0" bestFit="1" customWidth="1"/>
    <col min="3" max="3" width="12.00390625" style="0" customWidth="1"/>
    <col min="4" max="5" width="13.00390625" style="0" customWidth="1"/>
  </cols>
  <sheetData>
    <row r="1" s="83" customFormat="1" ht="13.5" thickBot="1">
      <c r="A1" s="85"/>
    </row>
    <row r="2" spans="1:41" s="83" customFormat="1" ht="12.75">
      <c r="A2" s="85"/>
      <c r="B2" s="138" t="s">
        <v>95</v>
      </c>
      <c r="C2" s="139"/>
      <c r="D2" s="139"/>
      <c r="E2" s="139"/>
      <c r="F2" s="139"/>
      <c r="G2" s="139"/>
      <c r="H2" s="139"/>
      <c r="I2" s="140"/>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row>
    <row r="3" spans="1:41" s="83" customFormat="1" ht="12.75">
      <c r="A3" s="85"/>
      <c r="B3" s="90"/>
      <c r="C3" s="91"/>
      <c r="D3" s="91"/>
      <c r="E3" s="92"/>
      <c r="F3" s="92"/>
      <c r="G3" s="92"/>
      <c r="H3" s="92"/>
      <c r="I3" s="93"/>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row>
    <row r="4" spans="2:41" ht="12.75">
      <c r="B4" s="94" t="s">
        <v>97</v>
      </c>
      <c r="C4" s="91" t="s">
        <v>98</v>
      </c>
      <c r="D4" s="92"/>
      <c r="E4" s="92"/>
      <c r="F4" s="92"/>
      <c r="G4" s="92"/>
      <c r="H4" s="92"/>
      <c r="I4" s="93"/>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row>
    <row r="5" spans="2:41" ht="12.75">
      <c r="B5" s="94" t="s">
        <v>99</v>
      </c>
      <c r="C5" s="95">
        <v>1000</v>
      </c>
      <c r="D5" s="92"/>
      <c r="E5" s="92"/>
      <c r="F5" s="92"/>
      <c r="G5" s="92"/>
      <c r="H5" s="92"/>
      <c r="I5" s="93"/>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row>
    <row r="6" spans="2:41" ht="12.75">
      <c r="B6" s="96"/>
      <c r="C6" s="92"/>
      <c r="D6" s="92"/>
      <c r="E6" s="92"/>
      <c r="F6" s="92"/>
      <c r="G6" s="92"/>
      <c r="H6" s="92"/>
      <c r="I6" s="93"/>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row>
    <row r="7" spans="2:41" ht="12.75">
      <c r="B7" s="97"/>
      <c r="C7" s="87">
        <v>43344</v>
      </c>
      <c r="D7" s="87">
        <v>43374</v>
      </c>
      <c r="E7" s="87">
        <v>43405</v>
      </c>
      <c r="F7" s="92"/>
      <c r="G7" s="92"/>
      <c r="H7" s="92"/>
      <c r="I7" s="93"/>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row>
    <row r="8" spans="2:41" ht="12.75">
      <c r="B8" s="97" t="s">
        <v>93</v>
      </c>
      <c r="C8" s="86">
        <v>304</v>
      </c>
      <c r="D8" s="86">
        <v>368</v>
      </c>
      <c r="E8" s="86">
        <v>336</v>
      </c>
      <c r="F8" s="92"/>
      <c r="G8" s="92"/>
      <c r="H8" s="92"/>
      <c r="I8" s="93"/>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row>
    <row r="9" spans="2:41" ht="12.75">
      <c r="B9" s="97" t="s">
        <v>92</v>
      </c>
      <c r="C9" s="88" t="str">
        <f>"="&amp;"304/1008"</f>
        <v>=304/1008</v>
      </c>
      <c r="D9" s="88" t="str">
        <f>"="&amp;"368/1008"</f>
        <v>=368/1008</v>
      </c>
      <c r="E9" s="88" t="str">
        <f>"="&amp;"336/1008"</f>
        <v>=336/1008</v>
      </c>
      <c r="F9" s="92"/>
      <c r="G9" s="92"/>
      <c r="H9" s="92"/>
      <c r="I9" s="93"/>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row>
    <row r="10" spans="2:41" ht="12.75">
      <c r="B10" s="97" t="s">
        <v>94</v>
      </c>
      <c r="C10" s="89">
        <f>C5*C8/1008</f>
        <v>301.58730158730157</v>
      </c>
      <c r="D10" s="89">
        <f>C5*D8/1008</f>
        <v>365.07936507936506</v>
      </c>
      <c r="E10" s="89">
        <f>C5*E8/1008</f>
        <v>333.3333333333333</v>
      </c>
      <c r="F10" s="92"/>
      <c r="G10" s="92"/>
      <c r="H10" s="92"/>
      <c r="I10" s="93"/>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row>
    <row r="11" spans="2:41" ht="12.75">
      <c r="B11" s="96"/>
      <c r="C11" s="92"/>
      <c r="D11" s="92"/>
      <c r="E11" s="92"/>
      <c r="F11" s="92"/>
      <c r="G11" s="92"/>
      <c r="H11" s="92"/>
      <c r="I11" s="93"/>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row>
    <row r="12" spans="2:41" ht="13.5" thickBot="1">
      <c r="B12" s="98"/>
      <c r="C12" s="99"/>
      <c r="D12" s="99"/>
      <c r="E12" s="99"/>
      <c r="F12" s="99"/>
      <c r="G12" s="99"/>
      <c r="H12" s="99"/>
      <c r="I12" s="100"/>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row>
    <row r="13" spans="2:41" ht="13.5" thickBot="1">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row>
    <row r="14" spans="1:41" s="83" customFormat="1" ht="50.25" customHeight="1">
      <c r="A14" s="85"/>
      <c r="B14" s="141" t="s">
        <v>165</v>
      </c>
      <c r="C14" s="142"/>
      <c r="D14" s="142"/>
      <c r="E14" s="142"/>
      <c r="F14" s="142"/>
      <c r="G14" s="142"/>
      <c r="H14" s="142"/>
      <c r="I14" s="143"/>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row>
    <row r="15" spans="1:41" s="83" customFormat="1" ht="12.75">
      <c r="A15" s="85"/>
      <c r="B15" s="96"/>
      <c r="C15" s="92"/>
      <c r="D15" s="92"/>
      <c r="E15" s="92"/>
      <c r="F15" s="92"/>
      <c r="G15" s="92"/>
      <c r="H15" s="92"/>
      <c r="I15" s="93"/>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row>
    <row r="16" spans="1:41" s="83" customFormat="1" ht="12.75">
      <c r="A16" s="85"/>
      <c r="B16" s="96"/>
      <c r="C16" s="92"/>
      <c r="D16" s="92"/>
      <c r="E16" s="92"/>
      <c r="F16" s="92"/>
      <c r="G16" s="92"/>
      <c r="H16" s="92"/>
      <c r="I16" s="93"/>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row>
    <row r="17" spans="1:41" s="83" customFormat="1" ht="12.75">
      <c r="A17" s="85"/>
      <c r="B17" s="96"/>
      <c r="C17" s="92"/>
      <c r="D17" s="92"/>
      <c r="E17" s="92"/>
      <c r="F17" s="92"/>
      <c r="G17" s="92"/>
      <c r="H17" s="92"/>
      <c r="I17" s="93"/>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row>
    <row r="18" spans="1:41" s="83" customFormat="1" ht="12.75">
      <c r="A18" s="85"/>
      <c r="B18" s="101" t="s">
        <v>96</v>
      </c>
      <c r="C18" s="91" t="s">
        <v>105</v>
      </c>
      <c r="D18" s="92"/>
      <c r="E18" s="92"/>
      <c r="F18" s="92"/>
      <c r="G18" s="92"/>
      <c r="H18" s="92"/>
      <c r="I18" s="93"/>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row>
    <row r="19" spans="1:41" s="83" customFormat="1" ht="12.75">
      <c r="A19" s="85"/>
      <c r="B19" s="101" t="s">
        <v>101</v>
      </c>
      <c r="C19" s="95">
        <v>240</v>
      </c>
      <c r="D19" s="92"/>
      <c r="E19" s="92"/>
      <c r="F19" s="92"/>
      <c r="G19" s="92"/>
      <c r="H19" s="92"/>
      <c r="I19" s="93"/>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row>
    <row r="20" spans="1:41" s="83" customFormat="1" ht="13.5" thickBot="1">
      <c r="A20" s="85"/>
      <c r="B20" s="101" t="s">
        <v>103</v>
      </c>
      <c r="C20" s="95">
        <v>1040</v>
      </c>
      <c r="D20" s="92"/>
      <c r="E20" s="92"/>
      <c r="F20" s="92"/>
      <c r="G20" s="92"/>
      <c r="H20" s="92"/>
      <c r="I20" s="93"/>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row>
    <row r="21" spans="1:41" s="83" customFormat="1" ht="13.5" thickBot="1">
      <c r="A21" s="85"/>
      <c r="B21" s="115" t="s">
        <v>108</v>
      </c>
      <c r="C21" s="116">
        <f>C20-C19</f>
        <v>800</v>
      </c>
      <c r="D21" s="117" t="s">
        <v>109</v>
      </c>
      <c r="E21" s="117"/>
      <c r="F21" s="92"/>
      <c r="G21" s="92"/>
      <c r="H21" s="92"/>
      <c r="I21" s="93"/>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row>
    <row r="22" spans="1:41" s="84" customFormat="1" ht="12.75">
      <c r="A22" s="85"/>
      <c r="B22" s="118"/>
      <c r="C22" s="119"/>
      <c r="D22" s="117"/>
      <c r="E22" s="117"/>
      <c r="F22" s="92"/>
      <c r="G22" s="92"/>
      <c r="H22" s="92"/>
      <c r="I22" s="93"/>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row>
    <row r="23" spans="1:41" s="83" customFormat="1" ht="12.75">
      <c r="A23" s="85"/>
      <c r="B23" s="120"/>
      <c r="C23" s="87">
        <v>43344</v>
      </c>
      <c r="D23" s="87">
        <v>43374</v>
      </c>
      <c r="E23" s="87">
        <v>43405</v>
      </c>
      <c r="F23" s="92"/>
      <c r="G23" s="92"/>
      <c r="H23" s="92"/>
      <c r="I23" s="93"/>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row>
    <row r="24" spans="1:41" s="83" customFormat="1" ht="12.75">
      <c r="A24" s="85"/>
      <c r="B24" s="120" t="s">
        <v>93</v>
      </c>
      <c r="C24" s="121">
        <v>304</v>
      </c>
      <c r="D24" s="121">
        <v>368</v>
      </c>
      <c r="E24" s="121">
        <v>336</v>
      </c>
      <c r="F24" s="92"/>
      <c r="G24" s="92"/>
      <c r="H24" s="92"/>
      <c r="I24" s="93"/>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row>
    <row r="25" spans="1:41" s="83" customFormat="1" ht="12.75">
      <c r="A25" s="85"/>
      <c r="B25" s="120" t="s">
        <v>92</v>
      </c>
      <c r="C25" s="122" t="s">
        <v>80</v>
      </c>
      <c r="D25" s="122" t="str">
        <f>"="&amp;"368/704"</f>
        <v>=368/704</v>
      </c>
      <c r="E25" s="122" t="str">
        <f>"="&amp;"336/704"</f>
        <v>=336/704</v>
      </c>
      <c r="F25" s="92"/>
      <c r="G25" s="92"/>
      <c r="H25" s="92"/>
      <c r="I25" s="93"/>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row>
    <row r="26" spans="1:41" s="83" customFormat="1" ht="12.75">
      <c r="A26" s="85"/>
      <c r="B26" s="120" t="s">
        <v>94</v>
      </c>
      <c r="C26" s="123">
        <f>C19</f>
        <v>240</v>
      </c>
      <c r="D26" s="123">
        <f>(C20-C19)*D24/704</f>
        <v>418.1818181818182</v>
      </c>
      <c r="E26" s="123">
        <f>(C20-C19)*E24/704</f>
        <v>381.8181818181818</v>
      </c>
      <c r="F26" s="92"/>
      <c r="G26" s="92"/>
      <c r="H26" s="92"/>
      <c r="I26" s="93"/>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row>
    <row r="27" spans="2:41" ht="13.5" thickBot="1">
      <c r="B27" s="124"/>
      <c r="C27" s="125" t="s">
        <v>106</v>
      </c>
      <c r="D27" s="126" t="s">
        <v>107</v>
      </c>
      <c r="E27" s="126"/>
      <c r="F27" s="99"/>
      <c r="G27" s="99"/>
      <c r="H27" s="99"/>
      <c r="I27" s="100"/>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row>
    <row r="28" spans="1:41" s="83" customFormat="1" ht="13.5" thickBot="1">
      <c r="A28" s="85"/>
      <c r="B28" s="92"/>
      <c r="C28" s="92"/>
      <c r="D28" s="92"/>
      <c r="E28" s="92"/>
      <c r="F28" s="92"/>
      <c r="G28" s="92"/>
      <c r="H28" s="92"/>
      <c r="I28" s="92"/>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row>
    <row r="29" spans="2:41" ht="50.25" customHeight="1">
      <c r="B29" s="141" t="s">
        <v>104</v>
      </c>
      <c r="C29" s="142"/>
      <c r="D29" s="142"/>
      <c r="E29" s="142"/>
      <c r="F29" s="142"/>
      <c r="G29" s="142"/>
      <c r="H29" s="142"/>
      <c r="I29" s="143"/>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row>
    <row r="30" spans="2:41" ht="12.75">
      <c r="B30" s="96"/>
      <c r="C30" s="92"/>
      <c r="D30" s="92"/>
      <c r="E30" s="92"/>
      <c r="F30" s="92"/>
      <c r="G30" s="92"/>
      <c r="H30" s="92"/>
      <c r="I30" s="93"/>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row>
    <row r="31" spans="2:41" ht="12.75">
      <c r="B31" s="96"/>
      <c r="C31" s="92"/>
      <c r="D31" s="92"/>
      <c r="E31" s="92"/>
      <c r="F31" s="92"/>
      <c r="G31" s="92"/>
      <c r="H31" s="92"/>
      <c r="I31" s="93"/>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row>
    <row r="32" spans="2:41" ht="12.75">
      <c r="B32" s="96"/>
      <c r="C32" s="92"/>
      <c r="D32" s="92"/>
      <c r="E32" s="92"/>
      <c r="F32" s="92"/>
      <c r="G32" s="92"/>
      <c r="H32" s="92"/>
      <c r="I32" s="93"/>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row>
    <row r="33" spans="2:41" ht="12.75">
      <c r="B33" s="101" t="s">
        <v>96</v>
      </c>
      <c r="C33" s="91" t="s">
        <v>100</v>
      </c>
      <c r="D33" s="92"/>
      <c r="E33" s="92"/>
      <c r="F33" s="92"/>
      <c r="G33" s="92"/>
      <c r="H33" s="92"/>
      <c r="I33" s="93"/>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row>
    <row r="34" spans="1:41" s="83" customFormat="1" ht="12.75">
      <c r="A34" s="85"/>
      <c r="B34" s="101" t="s">
        <v>101</v>
      </c>
      <c r="C34" s="95">
        <v>250</v>
      </c>
      <c r="D34" s="92"/>
      <c r="E34" s="92"/>
      <c r="F34" s="92"/>
      <c r="G34" s="92"/>
      <c r="H34" s="92"/>
      <c r="I34" s="93"/>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row>
    <row r="35" spans="1:41" s="83" customFormat="1" ht="12.75">
      <c r="A35" s="85"/>
      <c r="B35" s="101" t="s">
        <v>102</v>
      </c>
      <c r="C35" s="95">
        <v>500</v>
      </c>
      <c r="D35" s="92"/>
      <c r="E35" s="92"/>
      <c r="F35" s="92"/>
      <c r="G35" s="92"/>
      <c r="H35" s="92"/>
      <c r="I35" s="93"/>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row>
    <row r="36" spans="2:41" ht="12.75">
      <c r="B36" s="101" t="s">
        <v>103</v>
      </c>
      <c r="C36" s="95">
        <v>1100</v>
      </c>
      <c r="D36" s="92"/>
      <c r="E36" s="92"/>
      <c r="F36" s="92"/>
      <c r="G36" s="92"/>
      <c r="H36" s="92"/>
      <c r="I36" s="93"/>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row>
    <row r="37" spans="2:41" ht="12.75">
      <c r="B37" s="96"/>
      <c r="C37" s="92"/>
      <c r="D37" s="92"/>
      <c r="E37" s="92"/>
      <c r="F37" s="92"/>
      <c r="G37" s="92"/>
      <c r="H37" s="92"/>
      <c r="I37" s="93"/>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row>
    <row r="38" spans="2:41" ht="12.75">
      <c r="B38" s="97"/>
      <c r="C38" s="87">
        <v>43344</v>
      </c>
      <c r="D38" s="87">
        <v>43374</v>
      </c>
      <c r="E38" s="87">
        <v>43405</v>
      </c>
      <c r="F38" s="92"/>
      <c r="G38" s="92"/>
      <c r="H38" s="92"/>
      <c r="I38" s="93"/>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row>
    <row r="39" spans="2:41" ht="12.75">
      <c r="B39" s="97" t="s">
        <v>93</v>
      </c>
      <c r="C39" s="86">
        <v>304</v>
      </c>
      <c r="D39" s="86">
        <v>368</v>
      </c>
      <c r="E39" s="86">
        <v>336</v>
      </c>
      <c r="F39" s="92"/>
      <c r="G39" s="92"/>
      <c r="H39" s="92"/>
      <c r="I39" s="93"/>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row>
    <row r="40" spans="2:41" ht="12.75">
      <c r="B40" s="97" t="s">
        <v>92</v>
      </c>
      <c r="C40" s="88" t="s">
        <v>80</v>
      </c>
      <c r="D40" s="88" t="s">
        <v>80</v>
      </c>
      <c r="E40" s="88" t="s">
        <v>80</v>
      </c>
      <c r="F40" s="92"/>
      <c r="G40" s="92"/>
      <c r="H40" s="92"/>
      <c r="I40" s="93"/>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row>
    <row r="41" spans="2:41" ht="12.75">
      <c r="B41" s="97" t="s">
        <v>94</v>
      </c>
      <c r="C41" s="89">
        <f>C34</f>
        <v>250</v>
      </c>
      <c r="D41" s="89">
        <f>C35</f>
        <v>500</v>
      </c>
      <c r="E41" s="89">
        <f>C36-C35-C34</f>
        <v>350</v>
      </c>
      <c r="F41" s="92"/>
      <c r="G41" s="92"/>
      <c r="H41" s="92"/>
      <c r="I41" s="93"/>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row>
    <row r="42" spans="2:41" ht="13.5" thickBot="1">
      <c r="B42" s="98"/>
      <c r="C42" s="99"/>
      <c r="D42" s="99"/>
      <c r="E42" s="99"/>
      <c r="F42" s="99"/>
      <c r="G42" s="99"/>
      <c r="H42" s="99"/>
      <c r="I42" s="100"/>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row>
    <row r="43" spans="2:41" ht="12.7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row>
    <row r="44" spans="2:41" ht="12.7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row>
    <row r="45" spans="2:41" ht="12.7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row>
    <row r="46" spans="2:41" ht="12.7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row>
    <row r="47" spans="2:41" ht="12.7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row>
    <row r="48" spans="2:41" ht="12.7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row>
    <row r="49" spans="2:41" ht="12.7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row>
    <row r="50" spans="2:41" ht="12.7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row>
    <row r="51" spans="2:41" ht="12.7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row>
    <row r="52" spans="2:41" ht="12.7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row>
    <row r="53" spans="2:41" ht="12.7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row>
    <row r="54" spans="2:41" ht="12.7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row>
    <row r="55" spans="2:41" ht="12.7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row>
    <row r="56" spans="2:41" ht="12.7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row>
    <row r="57" spans="2:41" ht="12.7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row>
    <row r="58" spans="2:41" ht="12.7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row>
    <row r="59" spans="2:41" ht="12.7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row>
    <row r="60" spans="2:41" ht="12.7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row>
    <row r="61" spans="2:41" ht="12.7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row>
    <row r="62" spans="2:41" ht="12.7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row>
    <row r="63" spans="2:41" ht="12.7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row>
    <row r="64" spans="2:41" ht="12.7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row>
    <row r="65" spans="2:41" ht="12.7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row>
    <row r="66" spans="2:41" ht="12.7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row>
    <row r="67" spans="2:41" ht="12.7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row>
    <row r="68" spans="2:41" ht="12.7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row>
    <row r="69" spans="2:41" ht="12.7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row>
    <row r="70" spans="2:41" ht="12.7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row>
    <row r="71" spans="2:41" ht="12.7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row>
    <row r="72" spans="2:41" ht="12.7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row>
    <row r="73" spans="2:41" ht="12.7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row>
    <row r="74" spans="2:41" ht="12.7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row>
    <row r="75" spans="2:41" ht="12.7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row>
    <row r="76" spans="2:41" ht="12.7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row>
    <row r="77" spans="2:41" ht="12.7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row>
    <row r="78" spans="2:41" ht="12.7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row>
    <row r="79" spans="2:41" ht="12.7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row>
    <row r="80" spans="2:41" ht="12.7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row>
    <row r="81" spans="2:41" ht="12.7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row>
    <row r="82" spans="2:41" ht="12.7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row>
    <row r="83" spans="2:41" ht="12.7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row>
    <row r="84" spans="2:41" ht="12.7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row>
    <row r="85" spans="2:41" ht="12.7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row>
    <row r="86" spans="2:41" ht="12.7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row>
    <row r="87" spans="2:41" ht="12.7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row>
    <row r="88" spans="2:41" ht="12.7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row>
    <row r="89" spans="2:41" ht="12.7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row>
    <row r="90" spans="2:41" ht="12.7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row>
    <row r="91" spans="2:41" ht="12.7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row>
    <row r="92" spans="2:41" ht="12.7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row>
    <row r="93" spans="2:41" ht="12.7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row>
    <row r="94" spans="2:41" ht="12.7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row>
    <row r="95" spans="2:41" ht="12.7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row>
    <row r="96" spans="2:41" ht="12.7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row>
    <row r="97" spans="2:41" ht="12.7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row>
    <row r="98" spans="2:41" ht="12.7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row>
    <row r="99" spans="2:41" ht="12.7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row>
    <row r="100" spans="2:41" ht="12.7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row>
    <row r="101" spans="2:41" ht="12.7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row>
    <row r="102" spans="2:41" ht="12.7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row>
    <row r="103" spans="2:41" ht="12.7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row>
    <row r="104" spans="2:41" ht="12.7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row>
    <row r="105" spans="2:41" ht="12.7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row>
    <row r="106" spans="2:41" ht="12.7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row>
    <row r="107" spans="2:41" ht="12.7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row>
    <row r="108" spans="2:41" ht="12.7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row>
    <row r="109" spans="2:41" ht="12.7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row>
    <row r="110" spans="2:41" ht="12.7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row>
    <row r="111" spans="2:41" ht="12.7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row>
    <row r="112" spans="2:41" ht="12.7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row>
    <row r="113" spans="2:41" ht="12.7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row>
    <row r="114" spans="2:41" ht="12.7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row>
    <row r="115" spans="2:41" ht="12.7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row>
    <row r="116" spans="2:41" ht="12.7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row>
    <row r="117" spans="2:41" ht="12.7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row>
    <row r="118" spans="2:41" ht="12.7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row>
    <row r="119" spans="2:41" ht="12.7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row>
    <row r="120" spans="2:41" ht="12.7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row>
    <row r="121" spans="2:41" ht="12.7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row>
    <row r="122" spans="2:41" ht="12.7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row>
    <row r="123" spans="2:41" ht="12.7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row>
    <row r="124" spans="2:41" ht="12.7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row>
    <row r="125" spans="2:41" ht="12.7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row>
    <row r="126" spans="2:41" ht="12.7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row>
    <row r="127" spans="2:41" ht="12.7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row>
    <row r="128" spans="2:41" ht="12.7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row>
    <row r="129" spans="2:41" ht="12.7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row>
    <row r="130" spans="2:41" ht="12.7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row>
    <row r="131" spans="2:41" ht="12.7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row>
    <row r="132" spans="2:41" ht="12.7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row>
    <row r="133" spans="2:41" ht="12.7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row>
    <row r="134" spans="2:41" ht="12.7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row>
    <row r="135" spans="2:41" ht="12.7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row>
    <row r="136" spans="2:41" ht="12.7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row>
    <row r="137" spans="2:41" ht="12.7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row>
    <row r="138" spans="2:41" ht="12.7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row>
    <row r="139" spans="2:41" ht="12.7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row>
    <row r="140" spans="2:41" ht="12.7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row>
    <row r="141" spans="2:41" ht="12.7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row>
    <row r="142" spans="2:41" ht="12.7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row>
    <row r="143" spans="2:41" ht="12.7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row>
    <row r="144" spans="2:41" ht="12.7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row>
    <row r="145" spans="2:41" ht="12.7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row>
    <row r="146" spans="2:41" ht="12.7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row>
    <row r="147" spans="2:41" ht="12.7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row>
    <row r="148" spans="2:41" ht="12.7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row>
    <row r="149" spans="2:41" ht="12.7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row>
    <row r="150" spans="2:41" ht="12.7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row>
    <row r="151" spans="2:41" ht="12.7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row>
    <row r="152" spans="2:41" ht="12.7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row>
    <row r="153" spans="2:41" ht="12.7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row>
    <row r="154" spans="2:41" ht="12.7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row>
    <row r="155" spans="2:41" ht="12.7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row>
    <row r="156" spans="2:41" ht="12.7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row>
    <row r="157" spans="2:41" ht="12.7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row>
    <row r="158" spans="2:41" ht="12.7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row>
    <row r="159" spans="2:41" ht="12.7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row>
    <row r="160" spans="2:41" ht="12.7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row>
    <row r="161" spans="2:41" ht="12.7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row>
    <row r="162" spans="2:41" ht="12.7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row>
    <row r="163" spans="2:41" ht="12.7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row>
    <row r="164" spans="2:41" ht="12.7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row>
    <row r="165" spans="2:41" ht="12.7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row>
    <row r="166" spans="2:41" ht="12.7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row>
    <row r="167" spans="2:41" ht="12.7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row>
    <row r="168" spans="2:41" ht="12.7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row>
    <row r="169" spans="2:41" ht="12.7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row>
    <row r="170" spans="2:41" ht="12.7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row>
    <row r="171" spans="2:41" ht="12.7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row>
    <row r="172" spans="2:41" ht="12.7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row>
    <row r="173" spans="2:41" ht="12.7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row>
    <row r="174" spans="2:41" ht="12.7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row>
    <row r="175" spans="2:41" ht="12.7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row>
    <row r="176" spans="2:41" ht="12.7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row>
    <row r="177" spans="2:41" ht="12.7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row>
    <row r="178" spans="2:41" ht="12.7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row>
    <row r="179" spans="2:41" ht="12.7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row>
    <row r="180" spans="2:41" ht="12.7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row>
    <row r="181" spans="2:41" ht="12.7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row>
    <row r="182" spans="2:41" ht="12.7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row>
    <row r="183" spans="2:41" ht="12.7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row>
    <row r="184" spans="2:41" ht="12.7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row>
    <row r="185" spans="2:41" ht="12.7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row>
    <row r="186" spans="2:41" ht="12.7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row>
    <row r="187" spans="2:41" ht="12.7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row>
    <row r="188" spans="2:41" ht="12.7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row>
    <row r="189" spans="2:41" ht="12.7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row>
    <row r="190" spans="2:41" ht="12.7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row>
    <row r="191" spans="2:41" ht="12.7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row>
    <row r="192" spans="2:41" ht="12.7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row>
    <row r="193" spans="2:41" ht="12.7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row>
    <row r="194" spans="2:41" ht="12.7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row>
    <row r="195" spans="2:41" ht="12.7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row>
    <row r="196" spans="2:41" ht="12.7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row>
    <row r="197" spans="2:41" ht="12.7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row>
    <row r="198" spans="2:41" ht="12.7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row>
    <row r="199" spans="2:41" ht="12.7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row>
    <row r="200" spans="2:41" ht="12.7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row>
    <row r="201" spans="2:41" ht="12.7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row>
    <row r="202" spans="2:41" ht="12.7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row>
    <row r="203" spans="2:41" ht="12.7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row>
    <row r="204" spans="2:41" ht="12.7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row>
    <row r="205" spans="2:41" ht="12.7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row>
    <row r="206" spans="2:41" ht="12.7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row>
    <row r="207" spans="2:41" ht="12.7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row>
    <row r="208" spans="2:41" ht="12.7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row>
    <row r="209" spans="2:41" ht="12.7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row>
    <row r="210" spans="2:41" ht="12.7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row>
    <row r="211" spans="2:41" ht="12.7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row>
    <row r="212" spans="2:41" ht="12.7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row>
    <row r="213" spans="2:41" ht="12.7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row>
    <row r="214" spans="2:41" ht="12.7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row>
    <row r="215" spans="2:41" ht="12.7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row>
    <row r="216" spans="2:41" ht="12.7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row>
    <row r="217" spans="2:41" ht="12.7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row>
    <row r="218" spans="2:41" ht="12.7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row>
    <row r="219" spans="2:41" ht="12.7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row>
    <row r="220" spans="2:41" ht="12.7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row>
    <row r="221" spans="2:41" ht="12.7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row>
    <row r="222" spans="2:41" ht="12.7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row>
    <row r="223" spans="2:41" ht="12.7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row>
    <row r="224" spans="2:41" ht="12.7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row>
    <row r="225" spans="2:41" ht="12.7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row>
    <row r="226" spans="2:41" ht="12.7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row>
    <row r="227" spans="2:41" ht="12.7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row>
    <row r="228" spans="2:41" ht="12.7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row>
    <row r="229" spans="2:41" ht="12.7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row>
    <row r="230" spans="2:41" ht="12.7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row>
    <row r="231" spans="2:41" ht="12.7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row>
    <row r="232" spans="2:41" ht="12.7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row>
    <row r="233" spans="2:41" ht="12.7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row>
    <row r="234" spans="2:41" ht="12.7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row>
    <row r="235" spans="2:41" ht="12.7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row>
    <row r="236" spans="2:41" ht="12.7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row>
    <row r="237" spans="2:41" ht="12.7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row>
    <row r="238" spans="2:41" ht="12.7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row>
    <row r="239" spans="2:41" ht="12.7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row>
    <row r="240" spans="2:41" ht="12.7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row>
    <row r="241" spans="2:41" ht="12.7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row>
    <row r="242" spans="2:41" ht="12.7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row>
    <row r="243" spans="2:41" ht="12.7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row>
    <row r="244" spans="2:41" ht="12.7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row>
    <row r="245" spans="2:41" ht="12.7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row>
    <row r="246" spans="2:41" ht="12.7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row>
    <row r="247" spans="2:41" ht="12.7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row>
    <row r="248" spans="2:41" ht="12.7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row>
    <row r="249" spans="2:41" ht="12.7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row>
    <row r="250" spans="2:41" ht="12.7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row>
    <row r="251" spans="2:41" ht="12.7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row>
    <row r="252" spans="2:41" ht="12.7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row>
    <row r="253" spans="2:41" ht="12.7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row>
    <row r="254" spans="2:41" ht="12.7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row>
    <row r="255" spans="2:41" ht="12.7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row>
    <row r="256" spans="2:41" ht="12.7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row>
    <row r="257" spans="2:41" ht="12.7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row>
    <row r="258" spans="2:41" ht="12.7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row>
    <row r="259" spans="2:41" ht="12.7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row>
    <row r="260" spans="2:41" ht="12.7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row>
    <row r="261" spans="2:41" ht="12.7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row>
    <row r="262" spans="2:41" ht="12.7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row>
    <row r="263" spans="2:41" ht="12.7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row>
    <row r="264" spans="2:41" ht="12.7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row>
    <row r="265" spans="2:41" ht="12.7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row>
    <row r="266" spans="2:41" ht="12.7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row>
    <row r="267" spans="2:41" ht="12.7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row>
    <row r="268" spans="2:41" ht="12.7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row>
    <row r="269" spans="2:41" ht="12.7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row>
    <row r="270" spans="2:41" ht="12.7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row>
    <row r="271" spans="2:41" ht="12.7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row>
    <row r="272" spans="2:41" ht="12.7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row>
    <row r="273" spans="2:41" ht="12.7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row>
    <row r="274" spans="2:41" ht="12.7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row>
    <row r="275" spans="2:41" ht="12.7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row>
    <row r="276" spans="2:41" ht="12.7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row>
    <row r="277" spans="2:41" ht="12.7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row>
    <row r="278" spans="2:41" ht="12.7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row>
    <row r="279" spans="2:41" ht="12.7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row>
    <row r="280" spans="2:41" ht="12.7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row>
    <row r="281" spans="2:41" ht="12.7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row>
    <row r="282" spans="2:41" ht="12.7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row>
    <row r="283" spans="2:41" ht="12.7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row>
    <row r="284" spans="2:41" ht="12.7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row>
    <row r="285" spans="2:41" ht="12.7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row>
    <row r="286" spans="2:41" ht="12.7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row>
    <row r="287" spans="2:41" ht="12.7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row>
    <row r="288" spans="2:41" ht="12.7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row>
    <row r="289" spans="2:41" ht="12.7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row>
    <row r="290" spans="2:41" ht="12.7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row>
    <row r="291" spans="2:41" ht="12.7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row>
    <row r="292" spans="2:41" ht="12.7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row>
    <row r="293" spans="2:41" ht="12.7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row>
    <row r="294" spans="2:41" ht="12.7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row>
    <row r="295" spans="2:41" ht="12.7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row>
    <row r="296" spans="2:41" ht="12.7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row>
    <row r="297" spans="2:41" ht="12.7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row>
    <row r="298" spans="2:41" ht="12.7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row>
    <row r="299" spans="2:41" ht="12.7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row>
    <row r="300" spans="2:41" ht="12.7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row>
    <row r="301" spans="2:41" ht="12.7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row>
    <row r="302" spans="2:41" ht="12.7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row>
    <row r="303" spans="2:41" ht="12.7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row>
    <row r="304" spans="2:41" ht="12.7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row>
    <row r="305" spans="2:41" ht="12.7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row>
    <row r="306" spans="2:41" ht="12.7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row>
    <row r="307" spans="2:41" ht="12.7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row>
    <row r="308" spans="2:41" ht="12.7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row>
    <row r="309" spans="2:41" ht="12.7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row>
    <row r="310" spans="2:41" ht="12.7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row>
    <row r="311" spans="2:41" ht="12.7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row>
    <row r="312" spans="2:41" ht="12.7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row>
    <row r="313" spans="2:41" ht="12.7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row>
    <row r="314" spans="2:41" ht="12.7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row>
    <row r="315" spans="2:41" ht="12.7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row>
    <row r="316" spans="2:41" ht="12.7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row>
    <row r="317" spans="2:41" ht="12.7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row>
    <row r="318" spans="2:41" ht="12.7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row>
    <row r="319" spans="2:41" ht="12.7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row>
    <row r="320" spans="2:41" ht="12.7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row>
    <row r="321" spans="2:41" ht="12.7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row>
    <row r="322" spans="2:41" ht="12.7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row>
    <row r="323" spans="2:41" ht="12.7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row>
    <row r="324" spans="2:41" ht="12.7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row>
    <row r="325" spans="2:41" ht="12.7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row>
    <row r="326" spans="2:41" ht="12.7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row>
    <row r="327" spans="2:41" ht="12.7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row>
    <row r="328" spans="2:41" ht="12.7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row>
    <row r="329" spans="2:41" ht="12.7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row>
    <row r="330" spans="2:41" ht="12.7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row>
    <row r="331" spans="2:41" ht="12.7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row>
    <row r="332" spans="2:41" ht="12.7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row>
    <row r="333" spans="2:41" ht="12.7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row>
    <row r="334" spans="2:41" ht="12.7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row>
    <row r="335" spans="2:41" ht="12.7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row>
    <row r="336" spans="2:41" ht="12.7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row>
    <row r="337" spans="2:41" ht="12.7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row>
    <row r="338" spans="2:41" ht="12.7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row>
    <row r="339" spans="2:41" ht="12.7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row>
    <row r="340" spans="2:41" ht="12.7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row>
    <row r="341" spans="2:41" ht="12.7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row>
    <row r="342" spans="2:41" ht="12.7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row>
    <row r="343" spans="2:41" ht="12.7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row>
    <row r="344" spans="2:41" ht="12.7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row>
    <row r="345" spans="2:41" ht="12.7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row>
    <row r="346" spans="2:41" ht="12.7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row>
    <row r="347" spans="2:41" ht="12.7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row>
    <row r="348" spans="2:41" ht="12.7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row>
    <row r="349" spans="2:41" ht="12.7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row>
    <row r="350" spans="2:41" ht="12.7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row>
    <row r="351" spans="2:41" ht="12.7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row>
    <row r="352" spans="2:41" ht="12.7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row>
    <row r="353" spans="2:41" ht="12.7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row>
    <row r="354" spans="2:41" ht="12.7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row>
    <row r="355" spans="2:41" ht="12.7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row>
    <row r="356" spans="2:41" ht="12.7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row>
    <row r="357" spans="2:41" ht="12.7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row>
    <row r="358" spans="2:41" ht="12.7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row>
    <row r="359" spans="2:41" ht="12.7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row>
    <row r="360" spans="2:41" ht="12.7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row>
    <row r="361" spans="2:41" ht="12.7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row>
    <row r="362" spans="2:41" ht="12.7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row>
    <row r="363" spans="2:41" ht="12.7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row>
    <row r="364" spans="2:41" ht="12.7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row>
    <row r="365" spans="2:41" ht="12.7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row>
    <row r="366" spans="2:41" ht="12.7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row>
    <row r="367" spans="2:41" ht="12.7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row>
    <row r="368" spans="2:41" ht="12.7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row>
    <row r="369" spans="2:41" ht="12.7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row>
    <row r="370" spans="2:41" ht="12.7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row>
    <row r="371" spans="2:41" ht="12.7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row>
    <row r="372" spans="2:41" ht="12.7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row>
    <row r="373" spans="2:41" ht="12.7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row>
    <row r="374" spans="2:41" ht="12.7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row>
    <row r="375" spans="2:41" ht="12.7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row>
    <row r="376" spans="2:41" ht="12.7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row>
    <row r="377" spans="2:41" ht="12.7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row>
    <row r="378" spans="2:41" ht="12.7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row>
    <row r="379" spans="2:41" ht="12.7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row>
    <row r="380" spans="2:41" ht="12.7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row>
    <row r="381" spans="2:41" ht="12.7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row>
    <row r="382" spans="2:41" ht="12.7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row>
    <row r="383" spans="2:41" ht="12.7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row>
    <row r="384" spans="2:41" ht="12.7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row>
    <row r="385" spans="2:41" ht="12.7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row>
    <row r="386" spans="2:41" ht="12.7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row>
    <row r="387" spans="2:41" ht="12.7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row>
    <row r="388" spans="2:41" ht="12.7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row>
    <row r="389" spans="2:41" ht="12.7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row>
    <row r="390" spans="2:41" ht="12.7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row>
    <row r="391" spans="2:41" ht="12.7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row>
    <row r="392" spans="2:41" ht="12.7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row>
    <row r="393" spans="2:41" ht="12.7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row>
    <row r="394" spans="2:41" ht="12.7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row>
    <row r="395" spans="2:41" ht="12.7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row>
    <row r="396" spans="2:41" ht="12.7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row>
    <row r="397" spans="2:41" ht="12.7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row>
    <row r="398" spans="2:41" ht="12.7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row>
    <row r="399" spans="2:41" ht="12.7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row>
    <row r="400" spans="2:41" ht="12.7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row>
    <row r="401" spans="2:41" ht="12.7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row>
    <row r="402" spans="2:41" ht="12.7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row>
    <row r="403" spans="2:41" ht="12.7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row>
    <row r="404" spans="2:41" ht="12.7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row>
    <row r="405" spans="2:41" ht="12.7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row>
    <row r="406" spans="2:41" ht="12.7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row>
    <row r="407" spans="2:41" ht="12.7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row>
    <row r="408" spans="2:41" ht="12.7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row>
    <row r="409" spans="2:41" ht="12.7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row>
    <row r="410" spans="2:41" ht="12.7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row>
    <row r="411" spans="2:41" ht="12.7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row>
    <row r="412" spans="2:41" ht="12.7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row>
    <row r="413" spans="2:41" ht="12.7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row>
    <row r="414" spans="2:41" ht="12.7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row>
    <row r="415" spans="2:41" ht="12.7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row>
    <row r="416" spans="2:41" ht="12.7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row>
    <row r="417" spans="2:41" ht="12.7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row>
    <row r="418" spans="2:41" ht="12.7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row>
    <row r="419" spans="2:41" ht="12.7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row>
    <row r="420" spans="2:41" ht="12.7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row>
    <row r="421" spans="2:41" ht="12.7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row>
    <row r="422" spans="2:41" ht="12.7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row>
    <row r="423" spans="2:41" ht="12.7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c r="AN423" s="85"/>
      <c r="AO423" s="85"/>
    </row>
    <row r="424" spans="2:41" ht="12.7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c r="AN424" s="85"/>
      <c r="AO424" s="85"/>
    </row>
    <row r="425" spans="2:41" ht="12.7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c r="AN425" s="85"/>
      <c r="AO425" s="85"/>
    </row>
    <row r="426" spans="2:41" ht="12.7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c r="AN426" s="85"/>
      <c r="AO426" s="85"/>
    </row>
    <row r="427" spans="2:41" ht="12.7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row>
    <row r="428" spans="2:41" ht="12.7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row>
    <row r="429" spans="2:41" ht="12.7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c r="AN429" s="85"/>
      <c r="AO429" s="85"/>
    </row>
    <row r="430" spans="2:41" ht="12.7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c r="AN430" s="85"/>
      <c r="AO430" s="85"/>
    </row>
    <row r="431" spans="2:41" ht="12.7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c r="AN431" s="85"/>
      <c r="AO431" s="85"/>
    </row>
    <row r="432" spans="2:41" ht="12.7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row>
    <row r="433" spans="2:41" ht="12.7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c r="AO433" s="85"/>
    </row>
    <row r="434" spans="2:41" ht="12.7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c r="AN434" s="85"/>
      <c r="AO434" s="85"/>
    </row>
    <row r="435" spans="2:41" ht="12.7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c r="AN435" s="85"/>
      <c r="AO435" s="85"/>
    </row>
    <row r="436" spans="2:41" ht="12.7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c r="AN436" s="85"/>
      <c r="AO436" s="85"/>
    </row>
    <row r="437" spans="2:41" ht="12.7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c r="AN437" s="85"/>
      <c r="AO437" s="85"/>
    </row>
    <row r="438" spans="2:41" ht="12.7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row>
    <row r="439" spans="2:41" ht="12.7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c r="AN439" s="85"/>
      <c r="AO439" s="85"/>
    </row>
    <row r="440" spans="2:41" ht="12.7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c r="AN440" s="85"/>
      <c r="AO440" s="85"/>
    </row>
    <row r="441" spans="2:41" ht="12.7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c r="AO441" s="85"/>
    </row>
    <row r="442" spans="2:41" ht="12.7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c r="AN442" s="85"/>
      <c r="AO442" s="85"/>
    </row>
    <row r="443" spans="2:41" ht="12.7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row>
    <row r="444" spans="2:41" ht="12.7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c r="AN444" s="85"/>
      <c r="AO444" s="85"/>
    </row>
    <row r="445" spans="2:41" ht="12.7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row>
    <row r="446" spans="2:41" ht="12.7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row>
    <row r="447" spans="2:41" ht="12.7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row>
    <row r="448" spans="2:41" ht="12.7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c r="AO448" s="85"/>
    </row>
    <row r="449" spans="2:41" ht="12.7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c r="AO449" s="85"/>
    </row>
    <row r="450" spans="2:41" ht="12.7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c r="AO450" s="85"/>
    </row>
    <row r="451" spans="2:41" ht="12.7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c r="AO451" s="85"/>
    </row>
    <row r="452" spans="2:41" ht="12.7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c r="AN452" s="85"/>
      <c r="AO452" s="85"/>
    </row>
    <row r="453" spans="2:41" ht="12.7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c r="AO453" s="85"/>
    </row>
    <row r="454" spans="2:41" ht="12.7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c r="AN454" s="85"/>
      <c r="AO454" s="85"/>
    </row>
    <row r="455" spans="2:41" ht="12.7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c r="AN455" s="85"/>
      <c r="AO455" s="85"/>
    </row>
    <row r="456" spans="2:41" ht="12.7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row>
    <row r="457" spans="2:41" ht="12.7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row>
    <row r="458" spans="2:41" ht="12.7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row>
    <row r="459" spans="2:41" ht="12.7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c r="AN459" s="85"/>
      <c r="AO459" s="85"/>
    </row>
    <row r="460" spans="2:41" ht="12.7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row>
    <row r="461" spans="2:41" ht="12.7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c r="AN461" s="85"/>
      <c r="AO461" s="85"/>
    </row>
    <row r="462" spans="2:41" ht="12.7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row>
    <row r="463" spans="2:41" ht="12.7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row>
    <row r="464" spans="2:41" ht="12.7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row>
    <row r="465" spans="2:41" ht="12.7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row>
    <row r="466" spans="2:41" ht="12.7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row>
    <row r="467" spans="2:41" ht="12.7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row>
    <row r="468" spans="2:41" ht="12.7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row>
    <row r="469" spans="2:41" ht="12.7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c r="AN469" s="85"/>
      <c r="AO469" s="85"/>
    </row>
    <row r="470" spans="2:41" ht="12.7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row>
    <row r="471" spans="2:41" ht="12.7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c r="AN471" s="85"/>
      <c r="AO471" s="85"/>
    </row>
    <row r="472" spans="2:41" ht="12.7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row>
    <row r="473" spans="2:41" ht="12.7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row>
    <row r="474" spans="2:41" ht="12.7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row>
    <row r="475" spans="2:41" ht="12.7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row>
    <row r="476" spans="2:41" ht="12.7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row>
    <row r="477" spans="2:41" ht="12.7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c r="AN477" s="85"/>
      <c r="AO477" s="85"/>
    </row>
    <row r="478" spans="2:41" ht="12.7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c r="AO478" s="85"/>
    </row>
    <row r="479" spans="2:41" ht="12.7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c r="AN479" s="85"/>
      <c r="AO479" s="85"/>
    </row>
    <row r="480" spans="2:41" ht="12.7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c r="AN480" s="85"/>
      <c r="AO480" s="85"/>
    </row>
    <row r="481" spans="2:41" ht="12.7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row>
    <row r="482" spans="2:41" ht="12.7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row>
    <row r="483" spans="2:41" ht="12.7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row>
    <row r="484" spans="2:41" ht="12.7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row>
    <row r="485" spans="2:41" ht="12.7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row>
    <row r="486" spans="2:41" ht="12.7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row>
    <row r="487" spans="2:41" ht="12.7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c r="AN487" s="85"/>
      <c r="AO487" s="85"/>
    </row>
    <row r="488" spans="2:41" ht="12.7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c r="AN488" s="85"/>
      <c r="AO488" s="85"/>
    </row>
    <row r="489" spans="2:41" ht="12.7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row>
    <row r="490" spans="2:41" ht="12.7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c r="AN490" s="85"/>
      <c r="AO490" s="85"/>
    </row>
    <row r="491" spans="2:41" ht="12.7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c r="AN491" s="85"/>
      <c r="AO491" s="85"/>
    </row>
    <row r="492" spans="2:41" ht="12.7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c r="AN492" s="85"/>
      <c r="AO492" s="85"/>
    </row>
    <row r="493" spans="2:41" ht="12.7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row>
    <row r="494" spans="2:41" ht="12.7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c r="AN494" s="85"/>
      <c r="AO494" s="85"/>
    </row>
    <row r="495" spans="2:41" ht="12.7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c r="AN495" s="85"/>
      <c r="AO495" s="85"/>
    </row>
    <row r="496" spans="2:41" ht="12.7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c r="AN496" s="85"/>
      <c r="AO496" s="85"/>
    </row>
    <row r="497" spans="2:41" ht="12.7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c r="AO497" s="85"/>
    </row>
  </sheetData>
  <sheetProtection/>
  <mergeCells count="3">
    <mergeCell ref="B2:I2"/>
    <mergeCell ref="B29:I29"/>
    <mergeCell ref="B14:I14"/>
  </mergeCells>
  <printOptions/>
  <pageMargins left="0.7" right="0.7" top="0.75" bottom="0.75" header="0.3" footer="0.3"/>
  <pageSetup fitToHeight="1" fitToWidth="1" horizontalDpi="600" verticalDpi="600" orientation="portrait" scale="10" r:id="rId1"/>
</worksheet>
</file>

<file path=xl/worksheets/sheet5.xml><?xml version="1.0" encoding="utf-8"?>
<worksheet xmlns="http://schemas.openxmlformats.org/spreadsheetml/2006/main" xmlns:r="http://schemas.openxmlformats.org/officeDocument/2006/relationships">
  <sheetPr>
    <pageSetUpPr fitToPage="1"/>
  </sheetPr>
  <dimension ref="A1:BQ542"/>
  <sheetViews>
    <sheetView zoomScalePageLayoutView="0" workbookViewId="0" topLeftCell="A1">
      <selection activeCell="A2" sqref="A2"/>
    </sheetView>
  </sheetViews>
  <sheetFormatPr defaultColWidth="9.140625" defaultRowHeight="12.75"/>
  <cols>
    <col min="1" max="1" width="15.140625" style="102" customWidth="1"/>
    <col min="2" max="2" width="21.7109375" style="111" bestFit="1" customWidth="1"/>
    <col min="3" max="4" width="44.28125" style="0" bestFit="1" customWidth="1"/>
    <col min="16" max="16" width="17.57421875" style="0" bestFit="1" customWidth="1"/>
  </cols>
  <sheetData>
    <row r="1" spans="1:69" s="102" customFormat="1" ht="12.75">
      <c r="A1" s="85"/>
      <c r="B1" s="10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row>
    <row r="2" spans="1:69" s="102" customFormat="1" ht="12.75">
      <c r="A2" s="103" t="s">
        <v>140</v>
      </c>
      <c r="B2" s="109"/>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row>
    <row r="3" spans="1:69" s="102" customFormat="1" ht="12.75">
      <c r="A3" s="85"/>
      <c r="B3" s="108"/>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row>
    <row r="4" spans="1:67" ht="12.75">
      <c r="A4" s="110" t="s">
        <v>114</v>
      </c>
      <c r="B4" s="86" t="s">
        <v>164</v>
      </c>
      <c r="C4" s="86" t="s">
        <v>163</v>
      </c>
      <c r="D4" s="92"/>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row>
    <row r="5" spans="1:67" ht="12.75">
      <c r="A5" s="110" t="s">
        <v>123</v>
      </c>
      <c r="B5" s="104" t="s">
        <v>110</v>
      </c>
      <c r="C5" s="127" t="s">
        <v>141</v>
      </c>
      <c r="D5" s="92"/>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row>
    <row r="6" spans="1:67" ht="12.75">
      <c r="A6" s="110" t="s">
        <v>124</v>
      </c>
      <c r="B6" s="104" t="s">
        <v>110</v>
      </c>
      <c r="C6" s="86" t="s">
        <v>142</v>
      </c>
      <c r="D6" s="92"/>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row>
    <row r="7" spans="1:67" ht="12.75">
      <c r="A7" s="110" t="s">
        <v>125</v>
      </c>
      <c r="B7" s="104" t="s">
        <v>110</v>
      </c>
      <c r="C7" s="86" t="s">
        <v>143</v>
      </c>
      <c r="D7" s="92"/>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row>
    <row r="8" spans="1:67" ht="12.75">
      <c r="A8" s="110" t="s">
        <v>126</v>
      </c>
      <c r="B8" s="104" t="s">
        <v>112</v>
      </c>
      <c r="C8" s="86" t="s">
        <v>144</v>
      </c>
      <c r="D8" s="92"/>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row>
    <row r="9" spans="1:67" ht="12.75">
      <c r="A9" s="110" t="s">
        <v>127</v>
      </c>
      <c r="B9" s="104" t="s">
        <v>112</v>
      </c>
      <c r="C9" s="86" t="s">
        <v>142</v>
      </c>
      <c r="D9" s="92"/>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row>
    <row r="10" spans="1:67" ht="12.75">
      <c r="A10" s="110" t="s">
        <v>128</v>
      </c>
      <c r="B10" s="104" t="s">
        <v>112</v>
      </c>
      <c r="C10" s="86" t="s">
        <v>143</v>
      </c>
      <c r="D10" s="92"/>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row>
    <row r="11" spans="1:67" ht="12.75">
      <c r="A11" s="110" t="s">
        <v>129</v>
      </c>
      <c r="B11" s="104" t="s">
        <v>113</v>
      </c>
      <c r="C11" s="86" t="s">
        <v>144</v>
      </c>
      <c r="D11" s="92"/>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row>
    <row r="12" spans="1:67" ht="12.75">
      <c r="A12" s="110" t="s">
        <v>130</v>
      </c>
      <c r="B12" s="104" t="s">
        <v>113</v>
      </c>
      <c r="C12" s="86" t="s">
        <v>142</v>
      </c>
      <c r="D12" s="92"/>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row>
    <row r="13" spans="1:67" ht="12.75">
      <c r="A13" s="110" t="s">
        <v>131</v>
      </c>
      <c r="B13" s="104" t="s">
        <v>113</v>
      </c>
      <c r="C13" s="86" t="s">
        <v>143</v>
      </c>
      <c r="D13" s="92"/>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row>
    <row r="14" spans="1:67" ht="12.75">
      <c r="A14" s="110" t="s">
        <v>132</v>
      </c>
      <c r="B14" s="86" t="s">
        <v>115</v>
      </c>
      <c r="C14" s="86" t="s">
        <v>145</v>
      </c>
      <c r="D14" s="92"/>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row>
    <row r="15" spans="1:67" ht="12.75">
      <c r="A15" s="110" t="s">
        <v>132</v>
      </c>
      <c r="B15" s="86" t="s">
        <v>115</v>
      </c>
      <c r="C15" s="86" t="s">
        <v>146</v>
      </c>
      <c r="D15" s="92"/>
      <c r="E15" s="85"/>
      <c r="F15" s="85"/>
      <c r="G15" s="85"/>
      <c r="H15" s="85"/>
      <c r="I15" s="85"/>
      <c r="J15" s="85"/>
      <c r="K15" s="85"/>
      <c r="L15" s="85"/>
      <c r="M15" s="85"/>
      <c r="N15" s="85"/>
      <c r="O15" s="112" t="s">
        <v>116</v>
      </c>
      <c r="P15" s="43" t="s">
        <v>111</v>
      </c>
      <c r="Q15" s="43" t="s">
        <v>152</v>
      </c>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row>
    <row r="16" spans="1:67" ht="12.75">
      <c r="A16" s="110" t="s">
        <v>132</v>
      </c>
      <c r="B16" s="86" t="s">
        <v>115</v>
      </c>
      <c r="C16" s="86" t="s">
        <v>147</v>
      </c>
      <c r="D16" s="92"/>
      <c r="E16" s="85"/>
      <c r="F16" s="85"/>
      <c r="G16" s="85"/>
      <c r="H16" s="105"/>
      <c r="I16" s="106"/>
      <c r="J16" s="106"/>
      <c r="K16" s="105"/>
      <c r="L16" s="107"/>
      <c r="M16" s="107"/>
      <c r="N16" s="107"/>
      <c r="O16" s="112" t="s">
        <v>116</v>
      </c>
      <c r="P16" s="43" t="s">
        <v>111</v>
      </c>
      <c r="Q16" s="43" t="s">
        <v>153</v>
      </c>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row>
    <row r="17" spans="1:67" ht="12.75">
      <c r="A17" s="110" t="s">
        <v>132</v>
      </c>
      <c r="B17" s="86" t="s">
        <v>115</v>
      </c>
      <c r="C17" s="86" t="s">
        <v>148</v>
      </c>
      <c r="D17" s="92"/>
      <c r="E17" s="85"/>
      <c r="F17" s="85"/>
      <c r="G17" s="85"/>
      <c r="H17" s="105"/>
      <c r="I17" s="106"/>
      <c r="J17" s="106"/>
      <c r="K17" s="105"/>
      <c r="L17" s="107"/>
      <c r="M17" s="107"/>
      <c r="N17" s="107"/>
      <c r="O17" s="112" t="s">
        <v>116</v>
      </c>
      <c r="P17" s="43" t="s">
        <v>111</v>
      </c>
      <c r="Q17" s="43" t="s">
        <v>154</v>
      </c>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row>
    <row r="18" spans="1:67" ht="12.75">
      <c r="A18" s="110" t="s">
        <v>133</v>
      </c>
      <c r="B18" s="86" t="s">
        <v>116</v>
      </c>
      <c r="C18" s="86" t="s">
        <v>149</v>
      </c>
      <c r="D18" s="92"/>
      <c r="E18" s="85"/>
      <c r="F18" s="85"/>
      <c r="G18" s="85"/>
      <c r="H18" s="105"/>
      <c r="I18" s="106"/>
      <c r="J18" s="106"/>
      <c r="K18" s="105"/>
      <c r="L18" s="107"/>
      <c r="M18" s="107"/>
      <c r="N18" s="107"/>
      <c r="O18" s="112" t="s">
        <v>116</v>
      </c>
      <c r="P18" s="43" t="s">
        <v>111</v>
      </c>
      <c r="Q18" s="43" t="s">
        <v>155</v>
      </c>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row>
    <row r="19" spans="1:67" ht="12.75">
      <c r="A19" s="110" t="s">
        <v>134</v>
      </c>
      <c r="B19" s="86" t="s">
        <v>117</v>
      </c>
      <c r="C19" s="86" t="s">
        <v>150</v>
      </c>
      <c r="D19" s="92"/>
      <c r="E19" s="85"/>
      <c r="F19" s="85"/>
      <c r="G19" s="85"/>
      <c r="H19" s="105"/>
      <c r="I19" s="106"/>
      <c r="J19" s="106"/>
      <c r="K19" s="105"/>
      <c r="L19" s="107"/>
      <c r="M19" s="107"/>
      <c r="N19" s="107"/>
      <c r="O19" s="112" t="s">
        <v>116</v>
      </c>
      <c r="P19" s="43" t="s">
        <v>111</v>
      </c>
      <c r="Q19" s="43" t="s">
        <v>156</v>
      </c>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row>
    <row r="20" spans="1:67" ht="12.75">
      <c r="A20" s="110" t="s">
        <v>135</v>
      </c>
      <c r="B20" s="86" t="s">
        <v>118</v>
      </c>
      <c r="C20" s="86" t="s">
        <v>151</v>
      </c>
      <c r="D20" s="92"/>
      <c r="E20" s="85"/>
      <c r="F20" s="85"/>
      <c r="G20" s="85"/>
      <c r="H20" s="105"/>
      <c r="I20" s="106"/>
      <c r="J20" s="106"/>
      <c r="K20" s="105"/>
      <c r="L20" s="107"/>
      <c r="M20" s="107"/>
      <c r="N20" s="107"/>
      <c r="O20" s="112" t="s">
        <v>116</v>
      </c>
      <c r="P20" s="43" t="s">
        <v>111</v>
      </c>
      <c r="Q20" s="43" t="s">
        <v>157</v>
      </c>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row>
    <row r="21" spans="1:67" ht="12.75">
      <c r="A21" s="110" t="s">
        <v>136</v>
      </c>
      <c r="B21" s="86" t="s">
        <v>119</v>
      </c>
      <c r="C21" s="86" t="s">
        <v>159</v>
      </c>
      <c r="D21" s="92"/>
      <c r="E21" s="85"/>
      <c r="F21" s="85"/>
      <c r="G21" s="85"/>
      <c r="H21" s="105"/>
      <c r="I21" s="106"/>
      <c r="J21" s="106"/>
      <c r="K21" s="105"/>
      <c r="L21" s="107"/>
      <c r="M21" s="107"/>
      <c r="N21" s="107"/>
      <c r="O21" s="112" t="s">
        <v>117</v>
      </c>
      <c r="P21" s="43" t="s">
        <v>111</v>
      </c>
      <c r="Q21" s="43" t="s">
        <v>153</v>
      </c>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row>
    <row r="22" spans="1:67" ht="12.75">
      <c r="A22" s="110" t="s">
        <v>137</v>
      </c>
      <c r="B22" s="86" t="s">
        <v>120</v>
      </c>
      <c r="C22" s="86" t="s">
        <v>160</v>
      </c>
      <c r="D22" s="92"/>
      <c r="E22" s="85"/>
      <c r="F22" s="85"/>
      <c r="G22" s="85"/>
      <c r="H22" s="105"/>
      <c r="I22" s="106"/>
      <c r="J22" s="106"/>
      <c r="K22" s="105"/>
      <c r="L22" s="107"/>
      <c r="M22" s="107"/>
      <c r="N22" s="107"/>
      <c r="O22" s="112" t="s">
        <v>117</v>
      </c>
      <c r="P22" s="43" t="s">
        <v>111</v>
      </c>
      <c r="Q22" s="43" t="s">
        <v>154</v>
      </c>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row>
    <row r="23" spans="1:67" ht="12.75">
      <c r="A23" s="110" t="s">
        <v>138</v>
      </c>
      <c r="B23" s="86" t="s">
        <v>121</v>
      </c>
      <c r="C23" s="86" t="s">
        <v>161</v>
      </c>
      <c r="D23" s="92"/>
      <c r="E23" s="85"/>
      <c r="F23" s="85"/>
      <c r="G23" s="85"/>
      <c r="H23" s="105"/>
      <c r="I23" s="106"/>
      <c r="J23" s="106"/>
      <c r="K23" s="105"/>
      <c r="L23" s="107"/>
      <c r="M23" s="107"/>
      <c r="N23" s="107"/>
      <c r="O23" s="112" t="s">
        <v>117</v>
      </c>
      <c r="P23" s="43" t="s">
        <v>111</v>
      </c>
      <c r="Q23" s="43" t="s">
        <v>158</v>
      </c>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row>
    <row r="24" spans="1:67" ht="12.75">
      <c r="A24" s="110" t="s">
        <v>139</v>
      </c>
      <c r="B24" s="86" t="s">
        <v>122</v>
      </c>
      <c r="C24" s="86" t="s">
        <v>162</v>
      </c>
      <c r="D24" s="92"/>
      <c r="E24" s="85"/>
      <c r="F24" s="85"/>
      <c r="G24" s="85"/>
      <c r="H24" s="105"/>
      <c r="I24" s="106"/>
      <c r="J24" s="106"/>
      <c r="K24" s="105"/>
      <c r="L24" s="107"/>
      <c r="M24" s="107"/>
      <c r="N24" s="107"/>
      <c r="O24" s="112" t="s">
        <v>117</v>
      </c>
      <c r="P24" s="43" t="s">
        <v>111</v>
      </c>
      <c r="Q24" s="43" t="s">
        <v>155</v>
      </c>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row>
    <row r="25" spans="1:68" ht="12.75">
      <c r="A25" s="108"/>
      <c r="B25" s="85"/>
      <c r="C25" s="85"/>
      <c r="D25" s="85"/>
      <c r="E25" s="85"/>
      <c r="F25" s="85"/>
      <c r="G25" s="85"/>
      <c r="H25" s="85"/>
      <c r="I25" s="105"/>
      <c r="J25" s="106"/>
      <c r="K25" s="106"/>
      <c r="L25" s="105"/>
      <c r="M25" s="107"/>
      <c r="N25" s="107"/>
      <c r="O25" s="107"/>
      <c r="P25" s="112" t="s">
        <v>117</v>
      </c>
      <c r="Q25" s="43" t="s">
        <v>111</v>
      </c>
      <c r="R25" s="43" t="s">
        <v>156</v>
      </c>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row>
    <row r="26" spans="1:69" ht="12.75">
      <c r="A26" s="85"/>
      <c r="B26" s="108"/>
      <c r="C26" s="85"/>
      <c r="D26" s="85"/>
      <c r="E26" s="85"/>
      <c r="F26" s="85"/>
      <c r="G26" s="85"/>
      <c r="H26" s="85"/>
      <c r="I26" s="85"/>
      <c r="J26" s="85"/>
      <c r="K26" s="85"/>
      <c r="L26" s="85"/>
      <c r="M26" s="85"/>
      <c r="N26" s="85"/>
      <c r="O26" s="85"/>
      <c r="P26" s="112" t="s">
        <v>117</v>
      </c>
      <c r="Q26" s="43" t="s">
        <v>111</v>
      </c>
      <c r="R26" s="43" t="s">
        <v>157</v>
      </c>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row>
    <row r="27" spans="1:69" ht="12.75">
      <c r="A27" s="85"/>
      <c r="B27" s="108"/>
      <c r="C27" s="85"/>
      <c r="D27" s="85"/>
      <c r="E27" s="85"/>
      <c r="F27" s="85"/>
      <c r="G27" s="85"/>
      <c r="H27" s="85"/>
      <c r="I27" s="85"/>
      <c r="J27" s="85"/>
      <c r="K27" s="85"/>
      <c r="L27" s="85"/>
      <c r="M27" s="85"/>
      <c r="N27" s="85"/>
      <c r="O27" s="85"/>
      <c r="P27" s="112" t="s">
        <v>118</v>
      </c>
      <c r="Q27" s="43" t="s">
        <v>111</v>
      </c>
      <c r="R27" s="43" t="s">
        <v>154</v>
      </c>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row>
    <row r="28" spans="2:18" s="85" customFormat="1" ht="12.75">
      <c r="B28" s="108"/>
      <c r="P28" s="113"/>
      <c r="Q28" s="114"/>
      <c r="R28" s="114"/>
    </row>
    <row r="29" spans="2:18" s="85" customFormat="1" ht="12.75">
      <c r="B29" s="108"/>
      <c r="C29" s="114"/>
      <c r="P29" s="113"/>
      <c r="Q29" s="114"/>
      <c r="R29" s="114"/>
    </row>
    <row r="30" spans="2:18" s="85" customFormat="1" ht="12.75">
      <c r="B30" s="108"/>
      <c r="C30" s="114"/>
      <c r="P30" s="113"/>
      <c r="Q30" s="114"/>
      <c r="R30" s="114"/>
    </row>
    <row r="31" spans="2:18" s="85" customFormat="1" ht="12.75">
      <c r="B31" s="108"/>
      <c r="C31" s="114"/>
      <c r="P31" s="113"/>
      <c r="Q31" s="114"/>
      <c r="R31" s="114"/>
    </row>
    <row r="32" spans="2:18" s="85" customFormat="1" ht="12.75">
      <c r="B32" s="108"/>
      <c r="C32" s="114"/>
      <c r="P32" s="113"/>
      <c r="Q32" s="114"/>
      <c r="R32" s="114"/>
    </row>
    <row r="33" spans="2:17" s="85" customFormat="1" ht="12.75">
      <c r="B33" s="108"/>
      <c r="C33" s="114"/>
      <c r="P33" s="113"/>
      <c r="Q33" s="114"/>
    </row>
    <row r="34" spans="2:17" s="85" customFormat="1" ht="12.75">
      <c r="B34" s="108"/>
      <c r="C34" s="114"/>
      <c r="P34" s="113"/>
      <c r="Q34" s="114"/>
    </row>
    <row r="35" spans="2:17" s="85" customFormat="1" ht="12.75">
      <c r="B35" s="108"/>
      <c r="C35" s="114"/>
      <c r="P35" s="113"/>
      <c r="Q35" s="114"/>
    </row>
    <row r="36" spans="2:17" s="85" customFormat="1" ht="12.75">
      <c r="B36" s="108"/>
      <c r="C36" s="114"/>
      <c r="P36" s="113"/>
      <c r="Q36" s="114"/>
    </row>
    <row r="37" spans="2:17" s="85" customFormat="1" ht="12.75">
      <c r="B37" s="108"/>
      <c r="C37" s="114"/>
      <c r="P37" s="113"/>
      <c r="Q37" s="114"/>
    </row>
    <row r="38" spans="2:17" s="85" customFormat="1" ht="12.75">
      <c r="B38" s="108"/>
      <c r="C38" s="114"/>
      <c r="P38" s="113"/>
      <c r="Q38" s="114"/>
    </row>
    <row r="39" spans="2:17" s="85" customFormat="1" ht="12.75">
      <c r="B39" s="108"/>
      <c r="C39" s="114"/>
      <c r="P39" s="113"/>
      <c r="Q39" s="114"/>
    </row>
    <row r="40" spans="2:17" s="85" customFormat="1" ht="12.75">
      <c r="B40" s="108"/>
      <c r="C40" s="114"/>
      <c r="P40" s="113"/>
      <c r="Q40" s="114"/>
    </row>
    <row r="41" spans="2:17" s="85" customFormat="1" ht="12.75">
      <c r="B41" s="108"/>
      <c r="C41" s="114"/>
      <c r="P41" s="113"/>
      <c r="Q41" s="114"/>
    </row>
    <row r="42" spans="2:17" s="85" customFormat="1" ht="12.75">
      <c r="B42" s="108"/>
      <c r="C42" s="114"/>
      <c r="P42" s="113"/>
      <c r="Q42" s="114"/>
    </row>
    <row r="43" spans="2:17" s="85" customFormat="1" ht="12.75">
      <c r="B43" s="108"/>
      <c r="C43" s="114"/>
      <c r="P43" s="113"/>
      <c r="Q43" s="114"/>
    </row>
    <row r="44" spans="2:17" s="85" customFormat="1" ht="12.75">
      <c r="B44" s="108"/>
      <c r="C44" s="114"/>
      <c r="P44" s="113"/>
      <c r="Q44" s="114"/>
    </row>
    <row r="45" spans="2:17" s="85" customFormat="1" ht="12.75">
      <c r="B45" s="108"/>
      <c r="C45" s="114"/>
      <c r="P45" s="113"/>
      <c r="Q45" s="114"/>
    </row>
    <row r="46" spans="2:17" s="85" customFormat="1" ht="12.75">
      <c r="B46" s="108"/>
      <c r="C46" s="114"/>
      <c r="P46" s="113"/>
      <c r="Q46" s="114"/>
    </row>
    <row r="47" spans="2:17" s="85" customFormat="1" ht="12.75">
      <c r="B47" s="108"/>
      <c r="C47" s="114"/>
      <c r="P47" s="113"/>
      <c r="Q47" s="114"/>
    </row>
    <row r="48" spans="2:17" s="85" customFormat="1" ht="12.75">
      <c r="B48" s="108"/>
      <c r="P48" s="113"/>
      <c r="Q48" s="114"/>
    </row>
    <row r="49" spans="2:17" s="85" customFormat="1" ht="12.75">
      <c r="B49" s="108"/>
      <c r="P49" s="113"/>
      <c r="Q49" s="114"/>
    </row>
    <row r="50" spans="2:17" s="85" customFormat="1" ht="12.75">
      <c r="B50" s="108"/>
      <c r="P50" s="113"/>
      <c r="Q50" s="114"/>
    </row>
    <row r="51" spans="2:17" s="85" customFormat="1" ht="12.75">
      <c r="B51" s="108"/>
      <c r="P51" s="113"/>
      <c r="Q51" s="114"/>
    </row>
    <row r="52" s="85" customFormat="1" ht="12.75">
      <c r="B52" s="108"/>
    </row>
    <row r="53" s="85" customFormat="1" ht="12.75">
      <c r="B53" s="108"/>
    </row>
    <row r="54" s="85" customFormat="1" ht="12.75">
      <c r="B54" s="108"/>
    </row>
    <row r="55" s="85" customFormat="1" ht="12.75">
      <c r="B55" s="108"/>
    </row>
    <row r="56" s="85" customFormat="1" ht="12.75">
      <c r="B56" s="108"/>
    </row>
    <row r="57" s="85" customFormat="1" ht="12.75">
      <c r="B57" s="108"/>
    </row>
    <row r="58" s="85" customFormat="1" ht="12.75">
      <c r="B58" s="108"/>
    </row>
    <row r="59" s="85" customFormat="1" ht="12.75">
      <c r="B59" s="108"/>
    </row>
    <row r="60" s="85" customFormat="1" ht="12.75">
      <c r="B60" s="108"/>
    </row>
    <row r="61" s="85" customFormat="1" ht="12.75">
      <c r="B61" s="108"/>
    </row>
    <row r="62" s="85" customFormat="1" ht="12.75">
      <c r="B62" s="108"/>
    </row>
    <row r="63" s="85" customFormat="1" ht="12.75">
      <c r="B63" s="108"/>
    </row>
    <row r="64" s="85" customFormat="1" ht="12.75">
      <c r="B64" s="108"/>
    </row>
    <row r="65" s="85" customFormat="1" ht="12.75">
      <c r="B65" s="108"/>
    </row>
    <row r="66" s="85" customFormat="1" ht="12.75">
      <c r="B66" s="108"/>
    </row>
    <row r="67" s="85" customFormat="1" ht="12.75">
      <c r="B67" s="108"/>
    </row>
    <row r="68" s="85" customFormat="1" ht="12.75">
      <c r="B68" s="108"/>
    </row>
    <row r="69" s="85" customFormat="1" ht="12.75">
      <c r="B69" s="108"/>
    </row>
    <row r="70" s="85" customFormat="1" ht="12.75">
      <c r="B70" s="108"/>
    </row>
    <row r="71" s="85" customFormat="1" ht="12.75">
      <c r="B71" s="108"/>
    </row>
    <row r="72" s="85" customFormat="1" ht="12.75">
      <c r="B72" s="108"/>
    </row>
    <row r="73" s="85" customFormat="1" ht="12.75">
      <c r="B73" s="108"/>
    </row>
    <row r="74" s="85" customFormat="1" ht="12.75">
      <c r="B74" s="108"/>
    </row>
    <row r="75" s="85" customFormat="1" ht="12.75">
      <c r="B75" s="108"/>
    </row>
    <row r="76" s="85" customFormat="1" ht="12.75">
      <c r="B76" s="108"/>
    </row>
    <row r="77" s="85" customFormat="1" ht="12.75">
      <c r="B77" s="108"/>
    </row>
    <row r="78" s="85" customFormat="1" ht="12.75">
      <c r="B78" s="108"/>
    </row>
    <row r="79" s="85" customFormat="1" ht="12.75">
      <c r="B79" s="108"/>
    </row>
    <row r="80" s="85" customFormat="1" ht="12.75">
      <c r="B80" s="108"/>
    </row>
    <row r="81" s="85" customFormat="1" ht="12.75">
      <c r="B81" s="108"/>
    </row>
    <row r="82" s="85" customFormat="1" ht="12.75">
      <c r="B82" s="108"/>
    </row>
    <row r="83" s="85" customFormat="1" ht="12.75">
      <c r="B83" s="108"/>
    </row>
    <row r="84" s="85" customFormat="1" ht="12.75">
      <c r="B84" s="108"/>
    </row>
    <row r="85" s="85" customFormat="1" ht="12.75">
      <c r="B85" s="108"/>
    </row>
    <row r="86" s="85" customFormat="1" ht="12.75">
      <c r="B86" s="108"/>
    </row>
    <row r="87" s="85" customFormat="1" ht="12.75">
      <c r="B87" s="108"/>
    </row>
    <row r="88" s="85" customFormat="1" ht="12.75">
      <c r="B88" s="108"/>
    </row>
    <row r="89" s="85" customFormat="1" ht="12.75">
      <c r="B89" s="108"/>
    </row>
    <row r="90" s="85" customFormat="1" ht="12.75">
      <c r="B90" s="108"/>
    </row>
    <row r="91" s="85" customFormat="1" ht="12.75">
      <c r="B91" s="108"/>
    </row>
    <row r="92" s="85" customFormat="1" ht="12.75">
      <c r="B92" s="108"/>
    </row>
    <row r="93" s="85" customFormat="1" ht="12.75">
      <c r="B93" s="108"/>
    </row>
    <row r="94" s="85" customFormat="1" ht="12.75">
      <c r="B94" s="108"/>
    </row>
    <row r="95" s="85" customFormat="1" ht="12.75">
      <c r="B95" s="108"/>
    </row>
    <row r="96" s="85" customFormat="1" ht="12.75">
      <c r="B96" s="108"/>
    </row>
    <row r="97" s="85" customFormat="1" ht="12.75">
      <c r="B97" s="108"/>
    </row>
    <row r="98" s="85" customFormat="1" ht="12.75">
      <c r="B98" s="108"/>
    </row>
    <row r="99" s="85" customFormat="1" ht="12.75">
      <c r="B99" s="108"/>
    </row>
    <row r="100" s="85" customFormat="1" ht="12.75">
      <c r="B100" s="108"/>
    </row>
    <row r="101" s="85" customFormat="1" ht="12.75">
      <c r="B101" s="108"/>
    </row>
    <row r="102" s="85" customFormat="1" ht="12.75">
      <c r="B102" s="108"/>
    </row>
    <row r="103" s="85" customFormat="1" ht="12.75">
      <c r="B103" s="108"/>
    </row>
    <row r="104" s="85" customFormat="1" ht="12.75">
      <c r="B104" s="108"/>
    </row>
    <row r="105" s="85" customFormat="1" ht="12.75">
      <c r="B105" s="108"/>
    </row>
    <row r="106" s="85" customFormat="1" ht="12.75">
      <c r="B106" s="108"/>
    </row>
    <row r="107" s="85" customFormat="1" ht="12.75">
      <c r="B107" s="108"/>
    </row>
    <row r="108" s="85" customFormat="1" ht="12.75">
      <c r="B108" s="108"/>
    </row>
    <row r="109" s="85" customFormat="1" ht="12.75">
      <c r="B109" s="108"/>
    </row>
    <row r="110" s="85" customFormat="1" ht="12.75">
      <c r="B110" s="108"/>
    </row>
    <row r="111" s="85" customFormat="1" ht="12.75">
      <c r="B111" s="108"/>
    </row>
    <row r="112" spans="1:69" ht="12.75">
      <c r="A112" s="85"/>
      <c r="B112" s="108"/>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row>
    <row r="113" spans="1:69" ht="12.75">
      <c r="A113" s="85"/>
      <c r="B113" s="108"/>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row>
    <row r="114" spans="1:69" ht="12.75">
      <c r="A114" s="85"/>
      <c r="B114" s="108"/>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row>
    <row r="115" spans="1:69" ht="12.75">
      <c r="A115" s="85"/>
      <c r="B115" s="108"/>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row>
    <row r="116" spans="1:69" ht="12.75">
      <c r="A116" s="85"/>
      <c r="B116" s="108"/>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row>
    <row r="117" spans="1:69" ht="12.75">
      <c r="A117" s="85"/>
      <c r="B117" s="108"/>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row>
    <row r="118" spans="1:69" ht="12.75">
      <c r="A118" s="85"/>
      <c r="B118" s="108"/>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row>
    <row r="119" spans="1:69" ht="12.75">
      <c r="A119" s="85"/>
      <c r="B119" s="108"/>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row>
    <row r="120" spans="1:69" ht="12.75">
      <c r="A120" s="85"/>
      <c r="B120" s="108"/>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row>
    <row r="121" spans="1:69" ht="12.75">
      <c r="A121" s="85"/>
      <c r="B121" s="108"/>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row>
    <row r="122" spans="1:69" ht="12.75">
      <c r="A122" s="85"/>
      <c r="B122" s="108"/>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row>
    <row r="123" spans="1:69" ht="12.75">
      <c r="A123" s="85"/>
      <c r="B123" s="108"/>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row>
    <row r="124" spans="1:69" ht="12.75">
      <c r="A124" s="85"/>
      <c r="B124" s="108"/>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row>
    <row r="125" spans="1:69" ht="12.75">
      <c r="A125" s="85"/>
      <c r="B125" s="108"/>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row>
    <row r="126" spans="1:69" ht="12.75">
      <c r="A126" s="85"/>
      <c r="B126" s="108"/>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row>
    <row r="127" spans="1:69" ht="12.75">
      <c r="A127" s="85"/>
      <c r="B127" s="108"/>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row>
    <row r="128" spans="1:69" ht="12.75">
      <c r="A128" s="85"/>
      <c r="B128" s="108"/>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row>
    <row r="129" spans="1:69" ht="12.75">
      <c r="A129" s="85"/>
      <c r="B129" s="108"/>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row>
    <row r="130" spans="1:69" ht="12.75">
      <c r="A130" s="85"/>
      <c r="B130" s="108"/>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row>
    <row r="131" spans="1:69" ht="12.75">
      <c r="A131" s="85"/>
      <c r="B131" s="108"/>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row>
    <row r="132" spans="1:69" ht="12.75">
      <c r="A132" s="85"/>
      <c r="B132" s="108"/>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row>
    <row r="133" spans="1:69" ht="12.75">
      <c r="A133" s="85"/>
      <c r="B133" s="108"/>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row>
    <row r="134" spans="1:69" ht="12.75">
      <c r="A134" s="85"/>
      <c r="B134" s="108"/>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row>
    <row r="135" spans="1:69" ht="12.75">
      <c r="A135" s="85"/>
      <c r="B135" s="108"/>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row>
    <row r="136" spans="1:69" ht="12.75">
      <c r="A136" s="85"/>
      <c r="B136" s="108"/>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row>
    <row r="137" spans="1:69" ht="12.75">
      <c r="A137" s="85"/>
      <c r="B137" s="108"/>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row>
    <row r="138" spans="1:69" ht="12.75">
      <c r="A138" s="85"/>
      <c r="B138" s="108"/>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row>
    <row r="139" spans="1:69" ht="12.75">
      <c r="A139" s="85"/>
      <c r="B139" s="108"/>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row>
    <row r="140" spans="1:69" ht="12.75">
      <c r="A140" s="85"/>
      <c r="B140" s="108"/>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row>
    <row r="141" spans="1:69" ht="12.75">
      <c r="A141" s="85"/>
      <c r="B141" s="108"/>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row>
    <row r="142" spans="1:69" ht="12.75">
      <c r="A142" s="85"/>
      <c r="B142" s="108"/>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row>
    <row r="143" spans="1:69" ht="12.75">
      <c r="A143" s="85"/>
      <c r="B143" s="10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row>
    <row r="144" spans="1:69" ht="12.75">
      <c r="A144" s="85"/>
      <c r="B144" s="10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row>
    <row r="145" spans="1:69" ht="12.75">
      <c r="A145" s="85"/>
      <c r="B145" s="10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row>
    <row r="146" spans="1:69" ht="12.75">
      <c r="A146" s="85"/>
      <c r="B146" s="10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row>
    <row r="147" spans="1:69" ht="12.75">
      <c r="A147" s="85"/>
      <c r="B147" s="108"/>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row>
    <row r="148" spans="1:69" ht="12.75">
      <c r="A148" s="85"/>
      <c r="B148" s="108"/>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row>
    <row r="149" spans="1:69" ht="12.75">
      <c r="A149" s="85"/>
      <c r="B149" s="108"/>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row>
    <row r="150" spans="1:69" ht="12.75">
      <c r="A150" s="85"/>
      <c r="B150" s="108"/>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row>
    <row r="151" spans="1:69" ht="12.75">
      <c r="A151" s="85"/>
      <c r="B151" s="108"/>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row>
    <row r="152" spans="1:69" ht="12.75">
      <c r="A152" s="85"/>
      <c r="B152" s="108"/>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row>
    <row r="153" spans="1:69" ht="12.75">
      <c r="A153" s="85"/>
      <c r="B153" s="108"/>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row>
    <row r="154" spans="1:69" ht="12.75">
      <c r="A154" s="85"/>
      <c r="B154" s="108"/>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row>
    <row r="155" spans="1:69" ht="12.75">
      <c r="A155" s="85"/>
      <c r="B155" s="108"/>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row>
    <row r="156" spans="1:69" ht="12.75">
      <c r="A156" s="85"/>
      <c r="B156" s="108"/>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row>
    <row r="157" spans="1:69" ht="12.75">
      <c r="A157" s="85"/>
      <c r="B157" s="108"/>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row>
    <row r="158" spans="1:69" ht="12.75">
      <c r="A158" s="85"/>
      <c r="B158" s="108"/>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row>
    <row r="159" spans="1:69" ht="12.75">
      <c r="A159" s="85"/>
      <c r="B159" s="108"/>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row>
    <row r="160" spans="1:69" ht="12.75">
      <c r="A160" s="85"/>
      <c r="B160" s="108"/>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row>
    <row r="161" spans="1:69" ht="12.75">
      <c r="A161" s="85"/>
      <c r="B161" s="108"/>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row>
    <row r="162" spans="1:69" ht="12.75">
      <c r="A162" s="85"/>
      <c r="B162" s="108"/>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row>
    <row r="163" spans="1:69" ht="12.75">
      <c r="A163" s="85"/>
      <c r="B163" s="108"/>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row>
    <row r="164" spans="1:69" ht="12.75">
      <c r="A164" s="85"/>
      <c r="B164" s="108"/>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row>
    <row r="165" spans="1:69" ht="12.75">
      <c r="A165" s="85"/>
      <c r="B165" s="108"/>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row>
    <row r="166" spans="1:69" ht="12.75">
      <c r="A166" s="85"/>
      <c r="B166" s="108"/>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row>
    <row r="167" spans="1:69" ht="12.75">
      <c r="A167" s="85"/>
      <c r="B167" s="108"/>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row>
    <row r="168" spans="1:69" ht="12.75">
      <c r="A168" s="85"/>
      <c r="B168" s="108"/>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row>
    <row r="169" spans="1:69" ht="12.75">
      <c r="A169" s="85"/>
      <c r="B169" s="108"/>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row>
    <row r="170" spans="1:69" ht="12.75">
      <c r="A170" s="85"/>
      <c r="B170" s="108"/>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row>
    <row r="171" spans="1:69" ht="12.75">
      <c r="A171" s="85"/>
      <c r="B171" s="108"/>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row>
    <row r="172" spans="1:69" ht="12.75">
      <c r="A172" s="85"/>
      <c r="B172" s="108"/>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row>
    <row r="173" spans="1:69" ht="12.75">
      <c r="A173" s="85"/>
      <c r="B173" s="108"/>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row>
    <row r="174" spans="1:69" ht="12.75">
      <c r="A174" s="85"/>
      <c r="B174" s="108"/>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row>
    <row r="175" spans="1:69" ht="12.75">
      <c r="A175" s="85"/>
      <c r="B175" s="108"/>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row>
    <row r="176" spans="1:69" ht="12.75">
      <c r="A176" s="85"/>
      <c r="B176" s="108"/>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row>
    <row r="177" spans="1:69" ht="12.75">
      <c r="A177" s="85"/>
      <c r="B177" s="108"/>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row>
    <row r="178" spans="1:69" ht="12.75">
      <c r="A178" s="85"/>
      <c r="B178" s="108"/>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row>
    <row r="179" spans="1:69" ht="12.75">
      <c r="A179" s="85"/>
      <c r="B179" s="108"/>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row>
    <row r="180" spans="1:69" ht="12.75">
      <c r="A180" s="85"/>
      <c r="B180" s="108"/>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row>
    <row r="181" spans="1:69" ht="12.75">
      <c r="A181" s="85"/>
      <c r="B181" s="108"/>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row>
    <row r="182" spans="1:69" ht="12.75">
      <c r="A182" s="85"/>
      <c r="B182" s="108"/>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row>
    <row r="183" spans="1:69" ht="12.75">
      <c r="A183" s="85"/>
      <c r="B183" s="108"/>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row>
    <row r="184" spans="1:69" ht="12.75">
      <c r="A184" s="85"/>
      <c r="B184" s="108"/>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row>
    <row r="185" spans="1:69" ht="12.75">
      <c r="A185" s="85"/>
      <c r="B185" s="108"/>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row>
    <row r="186" spans="1:69" ht="12.75">
      <c r="A186" s="85"/>
      <c r="B186" s="108"/>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row>
    <row r="187" spans="1:69" ht="12.75">
      <c r="A187" s="85"/>
      <c r="B187" s="108"/>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row>
    <row r="188" spans="1:69" ht="12.75">
      <c r="A188" s="85"/>
      <c r="B188" s="108"/>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row>
    <row r="189" spans="1:69" ht="12.75">
      <c r="A189" s="85"/>
      <c r="B189" s="108"/>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row>
    <row r="190" spans="1:69" ht="12.75">
      <c r="A190" s="85"/>
      <c r="B190" s="108"/>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row>
    <row r="191" spans="1:69" ht="12.75">
      <c r="A191" s="85"/>
      <c r="B191" s="108"/>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row>
    <row r="192" spans="1:69" ht="12.75">
      <c r="A192" s="85"/>
      <c r="B192" s="108"/>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row>
    <row r="193" spans="1:69" ht="12.75">
      <c r="A193" s="85"/>
      <c r="B193" s="108"/>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row>
    <row r="194" spans="1:69" ht="12.75">
      <c r="A194" s="85"/>
      <c r="B194" s="108"/>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row>
    <row r="195" spans="1:69" ht="12.75">
      <c r="A195" s="85"/>
      <c r="B195" s="108"/>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row>
    <row r="196" spans="1:69" ht="12.75">
      <c r="A196" s="85"/>
      <c r="B196" s="108"/>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row>
    <row r="197" spans="1:69" ht="12.75">
      <c r="A197" s="85"/>
      <c r="B197" s="108"/>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row>
    <row r="198" spans="1:69" ht="12.75">
      <c r="A198" s="85"/>
      <c r="B198" s="108"/>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row>
    <row r="199" spans="1:69" ht="12.75">
      <c r="A199" s="85"/>
      <c r="B199" s="108"/>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row>
    <row r="200" spans="1:69" ht="12.75">
      <c r="A200" s="85"/>
      <c r="B200" s="108"/>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row>
    <row r="201" spans="1:69" ht="12.75">
      <c r="A201" s="85"/>
      <c r="B201" s="108"/>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row>
    <row r="202" spans="1:69" ht="12.75">
      <c r="A202" s="85"/>
      <c r="B202" s="108"/>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row>
    <row r="203" spans="1:69" ht="12.75">
      <c r="A203" s="85"/>
      <c r="B203" s="108"/>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row>
    <row r="204" spans="1:69" ht="12.75">
      <c r="A204" s="85"/>
      <c r="B204" s="108"/>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row>
    <row r="205" spans="1:69" ht="12.75">
      <c r="A205" s="85"/>
      <c r="B205" s="108"/>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row>
    <row r="206" spans="1:69" ht="12.75">
      <c r="A206" s="85"/>
      <c r="B206" s="108"/>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row>
    <row r="207" spans="1:69" ht="12.75">
      <c r="A207" s="85"/>
      <c r="B207" s="108"/>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row>
    <row r="208" spans="1:69" ht="12.75">
      <c r="A208" s="85"/>
      <c r="B208" s="108"/>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row>
    <row r="209" spans="1:69" ht="12.75">
      <c r="A209" s="85"/>
      <c r="B209" s="108"/>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row>
    <row r="210" spans="1:69" ht="12.75">
      <c r="A210" s="85"/>
      <c r="B210" s="108"/>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row>
    <row r="211" spans="1:69" ht="12.75">
      <c r="A211" s="85"/>
      <c r="B211" s="108"/>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row>
    <row r="212" spans="1:69" ht="12.75">
      <c r="A212" s="85"/>
      <c r="B212" s="108"/>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row>
    <row r="213" spans="1:69" ht="12.75">
      <c r="A213" s="85"/>
      <c r="B213" s="108"/>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row>
    <row r="214" spans="1:69" ht="12.75">
      <c r="A214" s="85"/>
      <c r="B214" s="108"/>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row>
    <row r="215" spans="1:69" ht="12.75">
      <c r="A215" s="85"/>
      <c r="B215" s="108"/>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row>
    <row r="216" spans="1:69" ht="12.75">
      <c r="A216" s="85"/>
      <c r="B216" s="108"/>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row>
    <row r="217" spans="1:69" ht="12.75">
      <c r="A217" s="85"/>
      <c r="B217" s="108"/>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row>
    <row r="218" spans="1:69" ht="12.75">
      <c r="A218" s="85"/>
      <c r="B218" s="108"/>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row>
    <row r="219" spans="1:69" ht="12.75">
      <c r="A219" s="85"/>
      <c r="B219" s="108"/>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row>
    <row r="220" spans="1:69" ht="12.75">
      <c r="A220" s="85"/>
      <c r="B220" s="108"/>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row>
    <row r="221" spans="1:69" ht="12.75">
      <c r="A221" s="85"/>
      <c r="B221" s="108"/>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row>
    <row r="222" spans="1:69" ht="12.75">
      <c r="A222" s="85"/>
      <c r="B222" s="108"/>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row>
    <row r="223" spans="1:69" ht="12.75">
      <c r="A223" s="85"/>
      <c r="B223" s="108"/>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row>
    <row r="224" spans="1:69" ht="12.75">
      <c r="A224" s="85"/>
      <c r="B224" s="108"/>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row>
    <row r="225" spans="1:69" ht="12.75">
      <c r="A225" s="85"/>
      <c r="B225" s="108"/>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row>
    <row r="226" spans="1:69" ht="12.75">
      <c r="A226" s="85"/>
      <c r="B226" s="108"/>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row>
    <row r="227" spans="1:69" ht="12.75">
      <c r="A227" s="85"/>
      <c r="B227" s="108"/>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row>
    <row r="228" spans="1:69" ht="12.75">
      <c r="A228" s="85"/>
      <c r="B228" s="108"/>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row>
    <row r="229" spans="1:69" ht="12.75">
      <c r="A229" s="85"/>
      <c r="B229" s="108"/>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row>
    <row r="230" spans="1:69" ht="12.75">
      <c r="A230" s="85"/>
      <c r="B230" s="108"/>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row>
    <row r="231" spans="1:69" ht="12.75">
      <c r="A231" s="85"/>
      <c r="B231" s="108"/>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row>
    <row r="232" spans="1:69" ht="12.75">
      <c r="A232" s="85"/>
      <c r="B232" s="108"/>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row>
    <row r="233" spans="1:69" ht="12.75">
      <c r="A233" s="85"/>
      <c r="B233" s="108"/>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row>
    <row r="234" spans="1:69" ht="12.75">
      <c r="A234" s="85"/>
      <c r="B234" s="108"/>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row>
    <row r="235" spans="1:69" ht="12.75">
      <c r="A235" s="85"/>
      <c r="B235" s="108"/>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row>
    <row r="236" spans="1:69" ht="12.75">
      <c r="A236" s="85"/>
      <c r="B236" s="108"/>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row>
    <row r="237" spans="1:69" ht="12.75">
      <c r="A237" s="85"/>
      <c r="B237" s="108"/>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c r="BK237" s="85"/>
      <c r="BL237" s="85"/>
      <c r="BM237" s="85"/>
      <c r="BN237" s="85"/>
      <c r="BO237" s="85"/>
      <c r="BP237" s="85"/>
      <c r="BQ237" s="85"/>
    </row>
    <row r="238" spans="1:69" ht="12.75">
      <c r="A238" s="85"/>
      <c r="B238" s="108"/>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c r="BM238" s="85"/>
      <c r="BN238" s="85"/>
      <c r="BO238" s="85"/>
      <c r="BP238" s="85"/>
      <c r="BQ238" s="85"/>
    </row>
    <row r="239" spans="1:69" ht="12.75">
      <c r="A239" s="85"/>
      <c r="B239" s="108"/>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c r="BK239" s="85"/>
      <c r="BL239" s="85"/>
      <c r="BM239" s="85"/>
      <c r="BN239" s="85"/>
      <c r="BO239" s="85"/>
      <c r="BP239" s="85"/>
      <c r="BQ239" s="85"/>
    </row>
    <row r="240" spans="1:69" ht="12.75">
      <c r="A240" s="85"/>
      <c r="B240" s="108"/>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c r="BM240" s="85"/>
      <c r="BN240" s="85"/>
      <c r="BO240" s="85"/>
      <c r="BP240" s="85"/>
      <c r="BQ240" s="85"/>
    </row>
    <row r="241" spans="1:69" ht="12.75">
      <c r="A241" s="85"/>
      <c r="B241" s="108"/>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row>
    <row r="242" spans="1:69" ht="12.75">
      <c r="A242" s="85"/>
      <c r="B242" s="108"/>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5"/>
    </row>
    <row r="243" spans="1:69" ht="12.75">
      <c r="A243" s="85"/>
      <c r="B243" s="108"/>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row>
    <row r="244" spans="1:69" ht="12.75">
      <c r="A244" s="85"/>
      <c r="B244" s="108"/>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c r="BM244" s="85"/>
      <c r="BN244" s="85"/>
      <c r="BO244" s="85"/>
      <c r="BP244" s="85"/>
      <c r="BQ244" s="85"/>
    </row>
    <row r="245" spans="1:69" ht="12.75">
      <c r="A245" s="85"/>
      <c r="B245" s="108"/>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c r="BM245" s="85"/>
      <c r="BN245" s="85"/>
      <c r="BO245" s="85"/>
      <c r="BP245" s="85"/>
      <c r="BQ245" s="85"/>
    </row>
    <row r="246" spans="1:69" ht="12.75">
      <c r="A246" s="85"/>
      <c r="B246" s="108"/>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c r="BN246" s="85"/>
      <c r="BO246" s="85"/>
      <c r="BP246" s="85"/>
      <c r="BQ246" s="85"/>
    </row>
    <row r="247" spans="1:69" ht="12.75">
      <c r="A247" s="85"/>
      <c r="B247" s="108"/>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c r="BH247" s="85"/>
      <c r="BI247" s="85"/>
      <c r="BJ247" s="85"/>
      <c r="BK247" s="85"/>
      <c r="BL247" s="85"/>
      <c r="BM247" s="85"/>
      <c r="BN247" s="85"/>
      <c r="BO247" s="85"/>
      <c r="BP247" s="85"/>
      <c r="BQ247" s="85"/>
    </row>
    <row r="248" spans="1:69" ht="12.75">
      <c r="A248" s="85"/>
      <c r="B248" s="108"/>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c r="BH248" s="85"/>
      <c r="BI248" s="85"/>
      <c r="BJ248" s="85"/>
      <c r="BK248" s="85"/>
      <c r="BL248" s="85"/>
      <c r="BM248" s="85"/>
      <c r="BN248" s="85"/>
      <c r="BO248" s="85"/>
      <c r="BP248" s="85"/>
      <c r="BQ248" s="85"/>
    </row>
    <row r="249" spans="1:69" ht="12.75">
      <c r="A249" s="85"/>
      <c r="B249" s="108"/>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c r="BH249" s="85"/>
      <c r="BI249" s="85"/>
      <c r="BJ249" s="85"/>
      <c r="BK249" s="85"/>
      <c r="BL249" s="85"/>
      <c r="BM249" s="85"/>
      <c r="BN249" s="85"/>
      <c r="BO249" s="85"/>
      <c r="BP249" s="85"/>
      <c r="BQ249" s="85"/>
    </row>
    <row r="250" spans="1:69" ht="12.75">
      <c r="A250" s="85"/>
      <c r="B250" s="108"/>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c r="BM250" s="85"/>
      <c r="BN250" s="85"/>
      <c r="BO250" s="85"/>
      <c r="BP250" s="85"/>
      <c r="BQ250" s="85"/>
    </row>
    <row r="251" spans="1:69" ht="12.75">
      <c r="A251" s="85"/>
      <c r="B251" s="108"/>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c r="BM251" s="85"/>
      <c r="BN251" s="85"/>
      <c r="BO251" s="85"/>
      <c r="BP251" s="85"/>
      <c r="BQ251" s="85"/>
    </row>
    <row r="252" spans="1:69" ht="12.75">
      <c r="A252" s="85"/>
      <c r="B252" s="108"/>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c r="BN252" s="85"/>
      <c r="BO252" s="85"/>
      <c r="BP252" s="85"/>
      <c r="BQ252" s="85"/>
    </row>
    <row r="253" spans="1:69" ht="12.75">
      <c r="A253" s="85"/>
      <c r="B253" s="108"/>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c r="BM253" s="85"/>
      <c r="BN253" s="85"/>
      <c r="BO253" s="85"/>
      <c r="BP253" s="85"/>
      <c r="BQ253" s="85"/>
    </row>
    <row r="254" spans="1:69" ht="12.75">
      <c r="A254" s="85"/>
      <c r="B254" s="108"/>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c r="BM254" s="85"/>
      <c r="BN254" s="85"/>
      <c r="BO254" s="85"/>
      <c r="BP254" s="85"/>
      <c r="BQ254" s="85"/>
    </row>
    <row r="255" spans="1:69" ht="12.75">
      <c r="A255" s="85"/>
      <c r="B255" s="108"/>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c r="BM255" s="85"/>
      <c r="BN255" s="85"/>
      <c r="BO255" s="85"/>
      <c r="BP255" s="85"/>
      <c r="BQ255" s="85"/>
    </row>
    <row r="256" spans="1:69" ht="12.75">
      <c r="A256" s="85"/>
      <c r="B256" s="108"/>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row>
    <row r="257" spans="1:69" ht="12.75">
      <c r="A257" s="85"/>
      <c r="B257" s="108"/>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c r="BN257" s="85"/>
      <c r="BO257" s="85"/>
      <c r="BP257" s="85"/>
      <c r="BQ257" s="85"/>
    </row>
    <row r="258" spans="1:69" ht="12.75">
      <c r="A258" s="85"/>
      <c r="B258" s="108"/>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c r="BM258" s="85"/>
      <c r="BN258" s="85"/>
      <c r="BO258" s="85"/>
      <c r="BP258" s="85"/>
      <c r="BQ258" s="85"/>
    </row>
    <row r="259" spans="1:69" ht="12.75">
      <c r="A259" s="85"/>
      <c r="B259" s="108"/>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c r="BM259" s="85"/>
      <c r="BN259" s="85"/>
      <c r="BO259" s="85"/>
      <c r="BP259" s="85"/>
      <c r="BQ259" s="85"/>
    </row>
    <row r="260" spans="1:69" ht="12.75">
      <c r="A260" s="85"/>
      <c r="B260" s="108"/>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c r="BM260" s="85"/>
      <c r="BN260" s="85"/>
      <c r="BO260" s="85"/>
      <c r="BP260" s="85"/>
      <c r="BQ260" s="85"/>
    </row>
    <row r="261" spans="1:69" ht="12.75">
      <c r="A261" s="85"/>
      <c r="B261" s="108"/>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c r="BP261" s="85"/>
      <c r="BQ261" s="85"/>
    </row>
    <row r="262" spans="1:69" ht="12.75">
      <c r="A262" s="85"/>
      <c r="B262" s="108"/>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c r="BP262" s="85"/>
      <c r="BQ262" s="85"/>
    </row>
    <row r="263" spans="1:69" ht="12.75">
      <c r="A263" s="85"/>
      <c r="B263" s="108"/>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row>
    <row r="264" spans="1:69" ht="12.75">
      <c r="A264" s="85"/>
      <c r="B264" s="108"/>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row>
    <row r="265" spans="1:69" ht="12.75">
      <c r="A265" s="85"/>
      <c r="B265" s="108"/>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row>
    <row r="266" spans="1:69" ht="12.75">
      <c r="A266" s="85"/>
      <c r="B266" s="108"/>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row>
    <row r="267" spans="1:69" ht="12.75">
      <c r="A267" s="85"/>
      <c r="B267" s="108"/>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row>
    <row r="268" spans="1:69" ht="12.75">
      <c r="A268" s="85"/>
      <c r="B268" s="108"/>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row>
    <row r="269" spans="1:69" ht="12.75">
      <c r="A269" s="85"/>
      <c r="B269" s="108"/>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row>
    <row r="270" spans="1:69" ht="12.75">
      <c r="A270" s="85"/>
      <c r="B270" s="108"/>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row>
    <row r="271" spans="1:69" ht="12.75">
      <c r="A271" s="85"/>
      <c r="B271" s="108"/>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row>
    <row r="272" spans="1:69" ht="12.75">
      <c r="A272" s="85"/>
      <c r="B272" s="108"/>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row>
    <row r="273" spans="1:69" ht="12.75">
      <c r="A273" s="85"/>
      <c r="B273" s="108"/>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row>
    <row r="274" spans="1:69" ht="12.75">
      <c r="A274" s="85"/>
      <c r="B274" s="108"/>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row>
    <row r="275" spans="1:69" ht="12.75">
      <c r="A275" s="85"/>
      <c r="B275" s="108"/>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row>
    <row r="276" spans="1:69" ht="12.75">
      <c r="A276" s="85"/>
      <c r="B276" s="108"/>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row>
    <row r="277" spans="1:69" ht="12.75">
      <c r="A277" s="85"/>
      <c r="B277" s="108"/>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row>
    <row r="278" spans="1:69" ht="12.75">
      <c r="A278" s="85"/>
      <c r="B278" s="108"/>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row>
    <row r="279" spans="1:69" ht="12.75">
      <c r="A279" s="85"/>
      <c r="B279" s="108"/>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row>
    <row r="280" spans="1:69" ht="12.75">
      <c r="A280" s="85"/>
      <c r="B280" s="108"/>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row>
    <row r="281" spans="1:69" ht="12.75">
      <c r="A281" s="85"/>
      <c r="B281" s="108"/>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row>
    <row r="282" spans="1:69" ht="12.75">
      <c r="A282" s="85"/>
      <c r="B282" s="108"/>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row>
    <row r="283" spans="1:69" ht="12.75">
      <c r="A283" s="85"/>
      <c r="B283" s="108"/>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c r="BO283" s="85"/>
      <c r="BP283" s="85"/>
      <c r="BQ283" s="85"/>
    </row>
    <row r="284" spans="1:69" ht="12.75">
      <c r="A284" s="85"/>
      <c r="B284" s="108"/>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c r="BO284" s="85"/>
      <c r="BP284" s="85"/>
      <c r="BQ284" s="85"/>
    </row>
    <row r="285" spans="1:69" ht="12.75">
      <c r="A285" s="85"/>
      <c r="B285" s="108"/>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c r="BO285" s="85"/>
      <c r="BP285" s="85"/>
      <c r="BQ285" s="85"/>
    </row>
    <row r="286" spans="1:69" ht="12.75">
      <c r="A286" s="85"/>
      <c r="B286" s="108"/>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c r="BO286" s="85"/>
      <c r="BP286" s="85"/>
      <c r="BQ286" s="85"/>
    </row>
    <row r="287" spans="1:69" ht="12.75">
      <c r="A287" s="85"/>
      <c r="B287" s="108"/>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c r="BO287" s="85"/>
      <c r="BP287" s="85"/>
      <c r="BQ287" s="85"/>
    </row>
    <row r="288" spans="1:69" ht="12.75">
      <c r="A288" s="85"/>
      <c r="B288" s="108"/>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c r="BO288" s="85"/>
      <c r="BP288" s="85"/>
      <c r="BQ288" s="85"/>
    </row>
    <row r="289" spans="1:69" ht="12.75">
      <c r="A289" s="85"/>
      <c r="B289" s="108"/>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c r="BO289" s="85"/>
      <c r="BP289" s="85"/>
      <c r="BQ289" s="85"/>
    </row>
    <row r="290" spans="1:69" ht="12.75">
      <c r="A290" s="85"/>
      <c r="B290" s="108"/>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row>
    <row r="291" spans="1:69" ht="12.75">
      <c r="A291" s="85"/>
      <c r="B291" s="108"/>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row>
    <row r="292" spans="1:69" ht="12.75">
      <c r="A292" s="85"/>
      <c r="B292" s="108"/>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c r="BO292" s="85"/>
      <c r="BP292" s="85"/>
      <c r="BQ292" s="85"/>
    </row>
    <row r="293" spans="1:69" ht="12.75">
      <c r="A293" s="85"/>
      <c r="B293" s="108"/>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c r="BO293" s="85"/>
      <c r="BP293" s="85"/>
      <c r="BQ293" s="85"/>
    </row>
    <row r="294" spans="1:69" ht="12.75">
      <c r="A294" s="85"/>
      <c r="B294" s="108"/>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c r="BM294" s="85"/>
      <c r="BN294" s="85"/>
      <c r="BO294" s="85"/>
      <c r="BP294" s="85"/>
      <c r="BQ294" s="85"/>
    </row>
    <row r="295" spans="1:69" ht="12.75">
      <c r="A295" s="85"/>
      <c r="B295" s="108"/>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c r="BO295" s="85"/>
      <c r="BP295" s="85"/>
      <c r="BQ295" s="85"/>
    </row>
    <row r="296" spans="1:69" ht="12.75">
      <c r="A296" s="85"/>
      <c r="B296" s="108"/>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c r="BO296" s="85"/>
      <c r="BP296" s="85"/>
      <c r="BQ296" s="85"/>
    </row>
    <row r="297" spans="1:69" ht="12.75">
      <c r="A297" s="85"/>
      <c r="B297" s="108"/>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c r="BO297" s="85"/>
      <c r="BP297" s="85"/>
      <c r="BQ297" s="85"/>
    </row>
    <row r="298" spans="1:69" ht="12.75">
      <c r="A298" s="85"/>
      <c r="B298" s="108"/>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row>
    <row r="299" spans="1:69" ht="12.75">
      <c r="A299" s="85"/>
      <c r="B299" s="108"/>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c r="BO299" s="85"/>
      <c r="BP299" s="85"/>
      <c r="BQ299" s="85"/>
    </row>
    <row r="300" spans="1:69" ht="12.75">
      <c r="A300" s="85"/>
      <c r="B300" s="108"/>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row>
    <row r="301" spans="1:69" ht="12.75">
      <c r="A301" s="85"/>
      <c r="B301" s="108"/>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row>
    <row r="302" spans="1:69" ht="12.75">
      <c r="A302" s="85"/>
      <c r="B302" s="108"/>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c r="BM302" s="85"/>
      <c r="BN302" s="85"/>
      <c r="BO302" s="85"/>
      <c r="BP302" s="85"/>
      <c r="BQ302" s="85"/>
    </row>
    <row r="303" spans="1:69" ht="12.75">
      <c r="A303" s="85"/>
      <c r="B303" s="108"/>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c r="BM303" s="85"/>
      <c r="BN303" s="85"/>
      <c r="BO303" s="85"/>
      <c r="BP303" s="85"/>
      <c r="BQ303" s="85"/>
    </row>
    <row r="304" spans="1:69" ht="12.75">
      <c r="A304" s="85"/>
      <c r="B304" s="108"/>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c r="BO304" s="85"/>
      <c r="BP304" s="85"/>
      <c r="BQ304" s="85"/>
    </row>
    <row r="305" spans="1:69" ht="12.75">
      <c r="A305" s="85"/>
      <c r="B305" s="108"/>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c r="BO305" s="85"/>
      <c r="BP305" s="85"/>
      <c r="BQ305" s="85"/>
    </row>
    <row r="306" spans="1:69" ht="12.75">
      <c r="A306" s="85"/>
      <c r="B306" s="108"/>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c r="BO306" s="85"/>
      <c r="BP306" s="85"/>
      <c r="BQ306" s="85"/>
    </row>
    <row r="307" spans="1:69" ht="12.75">
      <c r="A307" s="85"/>
      <c r="B307" s="108"/>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c r="BO307" s="85"/>
      <c r="BP307" s="85"/>
      <c r="BQ307" s="85"/>
    </row>
    <row r="308" spans="1:69" ht="12.75">
      <c r="A308" s="85"/>
      <c r="B308" s="108"/>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c r="BO308" s="85"/>
      <c r="BP308" s="85"/>
      <c r="BQ308" s="85"/>
    </row>
    <row r="309" spans="1:69" ht="12.75">
      <c r="A309" s="85"/>
      <c r="B309" s="108"/>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c r="BO309" s="85"/>
      <c r="BP309" s="85"/>
      <c r="BQ309" s="85"/>
    </row>
    <row r="310" spans="1:69" ht="12.75">
      <c r="A310" s="85"/>
      <c r="B310" s="108"/>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c r="BO310" s="85"/>
      <c r="BP310" s="85"/>
      <c r="BQ310" s="85"/>
    </row>
    <row r="311" spans="1:69" ht="12.75">
      <c r="A311" s="85"/>
      <c r="B311" s="108"/>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c r="BO311" s="85"/>
      <c r="BP311" s="85"/>
      <c r="BQ311" s="85"/>
    </row>
    <row r="312" spans="1:69" ht="12.75">
      <c r="A312" s="85"/>
      <c r="B312" s="108"/>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c r="BO312" s="85"/>
      <c r="BP312" s="85"/>
      <c r="BQ312" s="85"/>
    </row>
    <row r="313" spans="1:69" ht="12.75">
      <c r="A313" s="85"/>
      <c r="B313" s="108"/>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c r="BO313" s="85"/>
      <c r="BP313" s="85"/>
      <c r="BQ313" s="85"/>
    </row>
    <row r="314" spans="1:69" ht="12.75">
      <c r="A314" s="85"/>
      <c r="B314" s="108"/>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c r="BO314" s="85"/>
      <c r="BP314" s="85"/>
      <c r="BQ314" s="85"/>
    </row>
    <row r="315" spans="1:69" ht="12.75">
      <c r="A315" s="85"/>
      <c r="B315" s="108"/>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c r="BO315" s="85"/>
      <c r="BP315" s="85"/>
      <c r="BQ315" s="85"/>
    </row>
    <row r="316" spans="1:69" ht="12.75">
      <c r="A316" s="85"/>
      <c r="B316" s="108"/>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c r="BO316" s="85"/>
      <c r="BP316" s="85"/>
      <c r="BQ316" s="85"/>
    </row>
    <row r="317" spans="1:69" ht="12.75">
      <c r="A317" s="85"/>
      <c r="B317" s="108"/>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c r="BO317" s="85"/>
      <c r="BP317" s="85"/>
      <c r="BQ317" s="85"/>
    </row>
    <row r="318" spans="1:69" ht="12.75">
      <c r="A318" s="85"/>
      <c r="B318" s="108"/>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c r="BO318" s="85"/>
      <c r="BP318" s="85"/>
      <c r="BQ318" s="85"/>
    </row>
    <row r="319" spans="1:69" ht="12.75">
      <c r="A319" s="85"/>
      <c r="B319" s="108"/>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c r="BM319" s="85"/>
      <c r="BN319" s="85"/>
      <c r="BO319" s="85"/>
      <c r="BP319" s="85"/>
      <c r="BQ319" s="85"/>
    </row>
    <row r="320" spans="1:69" ht="12.75">
      <c r="A320" s="85"/>
      <c r="B320" s="108"/>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c r="BO320" s="85"/>
      <c r="BP320" s="85"/>
      <c r="BQ320" s="85"/>
    </row>
    <row r="321" spans="1:69" ht="12.75">
      <c r="A321" s="85"/>
      <c r="B321" s="108"/>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c r="BO321" s="85"/>
      <c r="BP321" s="85"/>
      <c r="BQ321" s="85"/>
    </row>
    <row r="322" spans="1:69" ht="12.75">
      <c r="A322" s="85"/>
      <c r="B322" s="108"/>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c r="BO322" s="85"/>
      <c r="BP322" s="85"/>
      <c r="BQ322" s="85"/>
    </row>
    <row r="323" spans="1:69" ht="12.75">
      <c r="A323" s="85"/>
      <c r="B323" s="108"/>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c r="BM323" s="85"/>
      <c r="BN323" s="85"/>
      <c r="BO323" s="85"/>
      <c r="BP323" s="85"/>
      <c r="BQ323" s="85"/>
    </row>
    <row r="324" spans="1:69" ht="12.75">
      <c r="A324" s="85"/>
      <c r="B324" s="108"/>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c r="BO324" s="85"/>
      <c r="BP324" s="85"/>
      <c r="BQ324" s="85"/>
    </row>
    <row r="325" spans="1:69" ht="12.75">
      <c r="A325" s="85"/>
      <c r="B325" s="108"/>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c r="BO325" s="85"/>
      <c r="BP325" s="85"/>
      <c r="BQ325" s="85"/>
    </row>
    <row r="326" spans="1:69" ht="12.75">
      <c r="A326" s="85"/>
      <c r="B326" s="108"/>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c r="BM326" s="85"/>
      <c r="BN326" s="85"/>
      <c r="BO326" s="85"/>
      <c r="BP326" s="85"/>
      <c r="BQ326" s="85"/>
    </row>
    <row r="327" spans="1:69" ht="12.75">
      <c r="A327" s="85"/>
      <c r="B327" s="108"/>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c r="BM327" s="85"/>
      <c r="BN327" s="85"/>
      <c r="BO327" s="85"/>
      <c r="BP327" s="85"/>
      <c r="BQ327" s="85"/>
    </row>
    <row r="328" spans="1:69" ht="12.75">
      <c r="A328" s="85"/>
      <c r="B328" s="108"/>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c r="BO328" s="85"/>
      <c r="BP328" s="85"/>
      <c r="BQ328" s="85"/>
    </row>
    <row r="329" spans="1:69" ht="12.75">
      <c r="A329" s="85"/>
      <c r="B329" s="108"/>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c r="BO329" s="85"/>
      <c r="BP329" s="85"/>
      <c r="BQ329" s="85"/>
    </row>
    <row r="330" spans="1:69" ht="12.75">
      <c r="A330" s="85"/>
      <c r="B330" s="108"/>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c r="BM330" s="85"/>
      <c r="BN330" s="85"/>
      <c r="BO330" s="85"/>
      <c r="BP330" s="85"/>
      <c r="BQ330" s="85"/>
    </row>
    <row r="331" spans="1:69" ht="12.75">
      <c r="A331" s="85"/>
      <c r="B331" s="108"/>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c r="BM331" s="85"/>
      <c r="BN331" s="85"/>
      <c r="BO331" s="85"/>
      <c r="BP331" s="85"/>
      <c r="BQ331" s="85"/>
    </row>
    <row r="332" spans="1:69" ht="12.75">
      <c r="A332" s="85"/>
      <c r="B332" s="108"/>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c r="BO332" s="85"/>
      <c r="BP332" s="85"/>
      <c r="BQ332" s="85"/>
    </row>
    <row r="333" spans="1:69" ht="12.75">
      <c r="A333" s="85"/>
      <c r="B333" s="108"/>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c r="BN333" s="85"/>
      <c r="BO333" s="85"/>
      <c r="BP333" s="85"/>
      <c r="BQ333" s="85"/>
    </row>
    <row r="334" spans="1:69" ht="12.75">
      <c r="A334" s="85"/>
      <c r="B334" s="108"/>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c r="BM334" s="85"/>
      <c r="BN334" s="85"/>
      <c r="BO334" s="85"/>
      <c r="BP334" s="85"/>
      <c r="BQ334" s="85"/>
    </row>
    <row r="335" spans="1:69" ht="12.75">
      <c r="A335" s="85"/>
      <c r="B335" s="108"/>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c r="BM335" s="85"/>
      <c r="BN335" s="85"/>
      <c r="BO335" s="85"/>
      <c r="BP335" s="85"/>
      <c r="BQ335" s="85"/>
    </row>
    <row r="336" spans="1:69" ht="12.75">
      <c r="A336" s="85"/>
      <c r="B336" s="108"/>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row>
    <row r="337" spans="1:69" ht="12.75">
      <c r="A337" s="85"/>
      <c r="B337" s="108"/>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c r="BM337" s="85"/>
      <c r="BN337" s="85"/>
      <c r="BO337" s="85"/>
      <c r="BP337" s="85"/>
      <c r="BQ337" s="85"/>
    </row>
    <row r="338" spans="1:69" ht="12.75">
      <c r="A338" s="85"/>
      <c r="B338" s="108"/>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c r="BO338" s="85"/>
      <c r="BP338" s="85"/>
      <c r="BQ338" s="85"/>
    </row>
    <row r="339" spans="1:69" ht="12.75">
      <c r="A339" s="85"/>
      <c r="B339" s="108"/>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c r="BO339" s="85"/>
      <c r="BP339" s="85"/>
      <c r="BQ339" s="85"/>
    </row>
    <row r="340" spans="1:69" ht="12.75">
      <c r="A340" s="85"/>
      <c r="B340" s="108"/>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c r="BH340" s="85"/>
      <c r="BI340" s="85"/>
      <c r="BJ340" s="85"/>
      <c r="BK340" s="85"/>
      <c r="BL340" s="85"/>
      <c r="BM340" s="85"/>
      <c r="BN340" s="85"/>
      <c r="BO340" s="85"/>
      <c r="BP340" s="85"/>
      <c r="BQ340" s="85"/>
    </row>
    <row r="341" spans="1:69" ht="12.75">
      <c r="A341" s="85"/>
      <c r="B341" s="108"/>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c r="BH341" s="85"/>
      <c r="BI341" s="85"/>
      <c r="BJ341" s="85"/>
      <c r="BK341" s="85"/>
      <c r="BL341" s="85"/>
      <c r="BM341" s="85"/>
      <c r="BN341" s="85"/>
      <c r="BO341" s="85"/>
      <c r="BP341" s="85"/>
      <c r="BQ341" s="85"/>
    </row>
    <row r="342" spans="1:69" ht="12.75">
      <c r="A342" s="85"/>
      <c r="B342" s="108"/>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c r="BM342" s="85"/>
      <c r="BN342" s="85"/>
      <c r="BO342" s="85"/>
      <c r="BP342" s="85"/>
      <c r="BQ342" s="85"/>
    </row>
    <row r="343" spans="1:69" ht="12.75">
      <c r="A343" s="85"/>
      <c r="B343" s="108"/>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c r="BM343" s="85"/>
      <c r="BN343" s="85"/>
      <c r="BO343" s="85"/>
      <c r="BP343" s="85"/>
      <c r="BQ343" s="85"/>
    </row>
    <row r="344" spans="1:69" ht="12.75">
      <c r="A344" s="85"/>
      <c r="B344" s="108"/>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c r="BM344" s="85"/>
      <c r="BN344" s="85"/>
      <c r="BO344" s="85"/>
      <c r="BP344" s="85"/>
      <c r="BQ344" s="85"/>
    </row>
    <row r="345" spans="1:69" ht="12.75">
      <c r="A345" s="85"/>
      <c r="B345" s="108"/>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c r="BO345" s="85"/>
      <c r="BP345" s="85"/>
      <c r="BQ345" s="85"/>
    </row>
    <row r="346" spans="1:69" ht="12.75">
      <c r="A346" s="85"/>
      <c r="B346" s="108"/>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c r="BO346" s="85"/>
      <c r="BP346" s="85"/>
      <c r="BQ346" s="85"/>
    </row>
    <row r="347" spans="1:69" ht="12.75">
      <c r="A347" s="85"/>
      <c r="B347" s="108"/>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c r="BM347" s="85"/>
      <c r="BN347" s="85"/>
      <c r="BO347" s="85"/>
      <c r="BP347" s="85"/>
      <c r="BQ347" s="85"/>
    </row>
    <row r="348" spans="1:69" ht="12.75">
      <c r="A348" s="85"/>
      <c r="B348" s="108"/>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c r="BO348" s="85"/>
      <c r="BP348" s="85"/>
      <c r="BQ348" s="85"/>
    </row>
    <row r="349" spans="1:69" ht="12.75">
      <c r="A349" s="85"/>
      <c r="B349" s="108"/>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c r="BO349" s="85"/>
      <c r="BP349" s="85"/>
      <c r="BQ349" s="85"/>
    </row>
    <row r="350" spans="1:69" ht="12.75">
      <c r="A350" s="85"/>
      <c r="B350" s="108"/>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c r="BO350" s="85"/>
      <c r="BP350" s="85"/>
      <c r="BQ350" s="85"/>
    </row>
    <row r="351" spans="1:69" ht="12.75">
      <c r="A351" s="85"/>
      <c r="B351" s="108"/>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c r="BO351" s="85"/>
      <c r="BP351" s="85"/>
      <c r="BQ351" s="85"/>
    </row>
    <row r="352" spans="1:69" ht="12.75">
      <c r="A352" s="85"/>
      <c r="B352" s="108"/>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c r="BO352" s="85"/>
      <c r="BP352" s="85"/>
      <c r="BQ352" s="85"/>
    </row>
    <row r="353" spans="1:69" ht="12.75">
      <c r="A353" s="85"/>
      <c r="B353" s="108"/>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c r="BM353" s="85"/>
      <c r="BN353" s="85"/>
      <c r="BO353" s="85"/>
      <c r="BP353" s="85"/>
      <c r="BQ353" s="85"/>
    </row>
    <row r="354" spans="1:69" ht="12.75">
      <c r="A354" s="85"/>
      <c r="B354" s="108"/>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c r="BN354" s="85"/>
      <c r="BO354" s="85"/>
      <c r="BP354" s="85"/>
      <c r="BQ354" s="85"/>
    </row>
    <row r="355" spans="1:69" ht="12.75">
      <c r="A355" s="85"/>
      <c r="B355" s="108"/>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c r="BO355" s="85"/>
      <c r="BP355" s="85"/>
      <c r="BQ355" s="85"/>
    </row>
    <row r="356" spans="1:69" ht="12.75">
      <c r="A356" s="85"/>
      <c r="B356" s="108"/>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M356" s="85"/>
      <c r="BN356" s="85"/>
      <c r="BO356" s="85"/>
      <c r="BP356" s="85"/>
      <c r="BQ356" s="85"/>
    </row>
    <row r="357" spans="1:69" ht="12.75">
      <c r="A357" s="85"/>
      <c r="B357" s="108"/>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row>
    <row r="358" spans="1:69" ht="12.75">
      <c r="A358" s="85"/>
      <c r="B358" s="108"/>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c r="BM358" s="85"/>
      <c r="BN358" s="85"/>
      <c r="BO358" s="85"/>
      <c r="BP358" s="85"/>
      <c r="BQ358" s="85"/>
    </row>
    <row r="359" spans="1:69" ht="12.75">
      <c r="A359" s="85"/>
      <c r="B359" s="108"/>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c r="BM359" s="85"/>
      <c r="BN359" s="85"/>
      <c r="BO359" s="85"/>
      <c r="BP359" s="85"/>
      <c r="BQ359" s="85"/>
    </row>
    <row r="360" spans="1:69" ht="12.75">
      <c r="A360" s="85"/>
      <c r="B360" s="108"/>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c r="BO360" s="85"/>
      <c r="BP360" s="85"/>
      <c r="BQ360" s="85"/>
    </row>
    <row r="361" spans="1:69" ht="12.75">
      <c r="A361" s="85"/>
      <c r="B361" s="108"/>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c r="BO361" s="85"/>
      <c r="BP361" s="85"/>
      <c r="BQ361" s="85"/>
    </row>
    <row r="362" spans="1:69" ht="12.75">
      <c r="A362" s="85"/>
      <c r="B362" s="108"/>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c r="BO362" s="85"/>
      <c r="BP362" s="85"/>
      <c r="BQ362" s="85"/>
    </row>
    <row r="363" spans="1:69" ht="12.75">
      <c r="A363" s="85"/>
      <c r="B363" s="108"/>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c r="BO363" s="85"/>
      <c r="BP363" s="85"/>
      <c r="BQ363" s="85"/>
    </row>
    <row r="364" spans="1:69" ht="12.75">
      <c r="A364" s="85"/>
      <c r="B364" s="108"/>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c r="BO364" s="85"/>
      <c r="BP364" s="85"/>
      <c r="BQ364" s="85"/>
    </row>
    <row r="365" spans="1:69" ht="12.75">
      <c r="A365" s="85"/>
      <c r="B365" s="108"/>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c r="BM365" s="85"/>
      <c r="BN365" s="85"/>
      <c r="BO365" s="85"/>
      <c r="BP365" s="85"/>
      <c r="BQ365" s="85"/>
    </row>
    <row r="366" spans="1:69" ht="12.75">
      <c r="A366" s="85"/>
      <c r="B366" s="108"/>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c r="BO366" s="85"/>
      <c r="BP366" s="85"/>
      <c r="BQ366" s="85"/>
    </row>
    <row r="367" spans="1:69" ht="12.75">
      <c r="A367" s="85"/>
      <c r="B367" s="108"/>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c r="BO367" s="85"/>
      <c r="BP367" s="85"/>
      <c r="BQ367" s="85"/>
    </row>
    <row r="368" spans="1:69" ht="12.75">
      <c r="A368" s="85"/>
      <c r="B368" s="108"/>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c r="BO368" s="85"/>
      <c r="BP368" s="85"/>
      <c r="BQ368" s="85"/>
    </row>
    <row r="369" spans="1:69" ht="12.75">
      <c r="A369" s="85"/>
      <c r="B369" s="108"/>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c r="BM369" s="85"/>
      <c r="BN369" s="85"/>
      <c r="BO369" s="85"/>
      <c r="BP369" s="85"/>
      <c r="BQ369" s="85"/>
    </row>
    <row r="370" spans="1:69" ht="12.75">
      <c r="A370" s="85"/>
      <c r="B370" s="108"/>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c r="BO370" s="85"/>
      <c r="BP370" s="85"/>
      <c r="BQ370" s="85"/>
    </row>
    <row r="371" spans="1:69" ht="12.75">
      <c r="A371" s="85"/>
      <c r="B371" s="108"/>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c r="BO371" s="85"/>
      <c r="BP371" s="85"/>
      <c r="BQ371" s="85"/>
    </row>
    <row r="372" spans="1:69" ht="12.75">
      <c r="A372" s="85"/>
      <c r="B372" s="108"/>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c r="BO372" s="85"/>
      <c r="BP372" s="85"/>
      <c r="BQ372" s="85"/>
    </row>
    <row r="373" spans="1:69" ht="12.75">
      <c r="A373" s="85"/>
      <c r="B373" s="108"/>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c r="BO373" s="85"/>
      <c r="BP373" s="85"/>
      <c r="BQ373" s="85"/>
    </row>
    <row r="374" spans="1:69" ht="12.75">
      <c r="A374" s="85"/>
      <c r="B374" s="108"/>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row>
    <row r="375" spans="1:69" ht="12.75">
      <c r="A375" s="85"/>
      <c r="B375" s="108"/>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c r="BO375" s="85"/>
      <c r="BP375" s="85"/>
      <c r="BQ375" s="85"/>
    </row>
    <row r="376" spans="1:69" ht="12.75">
      <c r="A376" s="85"/>
      <c r="B376" s="108"/>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c r="BF376" s="85"/>
      <c r="BG376" s="85"/>
      <c r="BH376" s="85"/>
      <c r="BI376" s="85"/>
      <c r="BJ376" s="85"/>
      <c r="BK376" s="85"/>
      <c r="BL376" s="85"/>
      <c r="BM376" s="85"/>
      <c r="BN376" s="85"/>
      <c r="BO376" s="85"/>
      <c r="BP376" s="85"/>
      <c r="BQ376" s="85"/>
    </row>
    <row r="377" spans="1:69" ht="12.75">
      <c r="A377" s="85"/>
      <c r="B377" s="108"/>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BD377" s="85"/>
      <c r="BE377" s="85"/>
      <c r="BF377" s="85"/>
      <c r="BG377" s="85"/>
      <c r="BH377" s="85"/>
      <c r="BI377" s="85"/>
      <c r="BJ377" s="85"/>
      <c r="BK377" s="85"/>
      <c r="BL377" s="85"/>
      <c r="BM377" s="85"/>
      <c r="BN377" s="85"/>
      <c r="BO377" s="85"/>
      <c r="BP377" s="85"/>
      <c r="BQ377" s="85"/>
    </row>
    <row r="378" spans="1:69" ht="12.75">
      <c r="A378" s="85"/>
      <c r="B378" s="108"/>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c r="BD378" s="85"/>
      <c r="BE378" s="85"/>
      <c r="BF378" s="85"/>
      <c r="BG378" s="85"/>
      <c r="BH378" s="85"/>
      <c r="BI378" s="85"/>
      <c r="BJ378" s="85"/>
      <c r="BK378" s="85"/>
      <c r="BL378" s="85"/>
      <c r="BM378" s="85"/>
      <c r="BN378" s="85"/>
      <c r="BO378" s="85"/>
      <c r="BP378" s="85"/>
      <c r="BQ378" s="85"/>
    </row>
    <row r="379" spans="1:69" ht="12.75">
      <c r="A379" s="85"/>
      <c r="B379" s="108"/>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c r="BD379" s="85"/>
      <c r="BE379" s="85"/>
      <c r="BF379" s="85"/>
      <c r="BG379" s="85"/>
      <c r="BH379" s="85"/>
      <c r="BI379" s="85"/>
      <c r="BJ379" s="85"/>
      <c r="BK379" s="85"/>
      <c r="BL379" s="85"/>
      <c r="BM379" s="85"/>
      <c r="BN379" s="85"/>
      <c r="BO379" s="85"/>
      <c r="BP379" s="85"/>
      <c r="BQ379" s="85"/>
    </row>
    <row r="380" spans="1:69" ht="12.75">
      <c r="A380" s="85"/>
      <c r="B380" s="108"/>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c r="BD380" s="85"/>
      <c r="BE380" s="85"/>
      <c r="BF380" s="85"/>
      <c r="BG380" s="85"/>
      <c r="BH380" s="85"/>
      <c r="BI380" s="85"/>
      <c r="BJ380" s="85"/>
      <c r="BK380" s="85"/>
      <c r="BL380" s="85"/>
      <c r="BM380" s="85"/>
      <c r="BN380" s="85"/>
      <c r="BO380" s="85"/>
      <c r="BP380" s="85"/>
      <c r="BQ380" s="85"/>
    </row>
    <row r="381" spans="1:69" ht="12.75">
      <c r="A381" s="85"/>
      <c r="B381" s="108"/>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c r="BD381" s="85"/>
      <c r="BE381" s="85"/>
      <c r="BF381" s="85"/>
      <c r="BG381" s="85"/>
      <c r="BH381" s="85"/>
      <c r="BI381" s="85"/>
      <c r="BJ381" s="85"/>
      <c r="BK381" s="85"/>
      <c r="BL381" s="85"/>
      <c r="BM381" s="85"/>
      <c r="BN381" s="85"/>
      <c r="BO381" s="85"/>
      <c r="BP381" s="85"/>
      <c r="BQ381" s="85"/>
    </row>
    <row r="382" spans="1:69" ht="12.75">
      <c r="A382" s="85"/>
      <c r="B382" s="108"/>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c r="BD382" s="85"/>
      <c r="BE382" s="85"/>
      <c r="BF382" s="85"/>
      <c r="BG382" s="85"/>
      <c r="BH382" s="85"/>
      <c r="BI382" s="85"/>
      <c r="BJ382" s="85"/>
      <c r="BK382" s="85"/>
      <c r="BL382" s="85"/>
      <c r="BM382" s="85"/>
      <c r="BN382" s="85"/>
      <c r="BO382" s="85"/>
      <c r="BP382" s="85"/>
      <c r="BQ382" s="85"/>
    </row>
    <row r="383" spans="1:69" ht="12.75">
      <c r="A383" s="85"/>
      <c r="B383" s="108"/>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c r="BD383" s="85"/>
      <c r="BE383" s="85"/>
      <c r="BF383" s="85"/>
      <c r="BG383" s="85"/>
      <c r="BH383" s="85"/>
      <c r="BI383" s="85"/>
      <c r="BJ383" s="85"/>
      <c r="BK383" s="85"/>
      <c r="BL383" s="85"/>
      <c r="BM383" s="85"/>
      <c r="BN383" s="85"/>
      <c r="BO383" s="85"/>
      <c r="BP383" s="85"/>
      <c r="BQ383" s="85"/>
    </row>
    <row r="384" spans="1:69" ht="12.75">
      <c r="A384" s="85"/>
      <c r="B384" s="108"/>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c r="BF384" s="85"/>
      <c r="BG384" s="85"/>
      <c r="BH384" s="85"/>
      <c r="BI384" s="85"/>
      <c r="BJ384" s="85"/>
      <c r="BK384" s="85"/>
      <c r="BL384" s="85"/>
      <c r="BM384" s="85"/>
      <c r="BN384" s="85"/>
      <c r="BO384" s="85"/>
      <c r="BP384" s="85"/>
      <c r="BQ384" s="85"/>
    </row>
    <row r="385" spans="1:69" ht="12.75">
      <c r="A385" s="85"/>
      <c r="B385" s="108"/>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c r="BF385" s="85"/>
      <c r="BG385" s="85"/>
      <c r="BH385" s="85"/>
      <c r="BI385" s="85"/>
      <c r="BJ385" s="85"/>
      <c r="BK385" s="85"/>
      <c r="BL385" s="85"/>
      <c r="BM385" s="85"/>
      <c r="BN385" s="85"/>
      <c r="BO385" s="85"/>
      <c r="BP385" s="85"/>
      <c r="BQ385" s="85"/>
    </row>
    <row r="386" spans="1:69" ht="12.75">
      <c r="A386" s="85"/>
      <c r="B386" s="108"/>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c r="BD386" s="85"/>
      <c r="BE386" s="85"/>
      <c r="BF386" s="85"/>
      <c r="BG386" s="85"/>
      <c r="BH386" s="85"/>
      <c r="BI386" s="85"/>
      <c r="BJ386" s="85"/>
      <c r="BK386" s="85"/>
      <c r="BL386" s="85"/>
      <c r="BM386" s="85"/>
      <c r="BN386" s="85"/>
      <c r="BO386" s="85"/>
      <c r="BP386" s="85"/>
      <c r="BQ386" s="85"/>
    </row>
    <row r="387" spans="1:69" ht="12.75">
      <c r="A387" s="85"/>
      <c r="B387" s="108"/>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c r="BD387" s="85"/>
      <c r="BE387" s="85"/>
      <c r="BF387" s="85"/>
      <c r="BG387" s="85"/>
      <c r="BH387" s="85"/>
      <c r="BI387" s="85"/>
      <c r="BJ387" s="85"/>
      <c r="BK387" s="85"/>
      <c r="BL387" s="85"/>
      <c r="BM387" s="85"/>
      <c r="BN387" s="85"/>
      <c r="BO387" s="85"/>
      <c r="BP387" s="85"/>
      <c r="BQ387" s="85"/>
    </row>
    <row r="388" spans="1:69" ht="12.75">
      <c r="A388" s="85"/>
      <c r="B388" s="108"/>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c r="BF388" s="85"/>
      <c r="BG388" s="85"/>
      <c r="BH388" s="85"/>
      <c r="BI388" s="85"/>
      <c r="BJ388" s="85"/>
      <c r="BK388" s="85"/>
      <c r="BL388" s="85"/>
      <c r="BM388" s="85"/>
      <c r="BN388" s="85"/>
      <c r="BO388" s="85"/>
      <c r="BP388" s="85"/>
      <c r="BQ388" s="85"/>
    </row>
    <row r="389" spans="1:69" ht="12.75">
      <c r="A389" s="85"/>
      <c r="B389" s="108"/>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row>
    <row r="390" spans="1:69" ht="12.75">
      <c r="A390" s="85"/>
      <c r="B390" s="108"/>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c r="BF390" s="85"/>
      <c r="BG390" s="85"/>
      <c r="BH390" s="85"/>
      <c r="BI390" s="85"/>
      <c r="BJ390" s="85"/>
      <c r="BK390" s="85"/>
      <c r="BL390" s="85"/>
      <c r="BM390" s="85"/>
      <c r="BN390" s="85"/>
      <c r="BO390" s="85"/>
      <c r="BP390" s="85"/>
      <c r="BQ390" s="85"/>
    </row>
    <row r="391" spans="1:69" ht="12.75">
      <c r="A391" s="85"/>
      <c r="B391" s="108"/>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c r="BF391" s="85"/>
      <c r="BG391" s="85"/>
      <c r="BH391" s="85"/>
      <c r="BI391" s="85"/>
      <c r="BJ391" s="85"/>
      <c r="BK391" s="85"/>
      <c r="BL391" s="85"/>
      <c r="BM391" s="85"/>
      <c r="BN391" s="85"/>
      <c r="BO391" s="85"/>
      <c r="BP391" s="85"/>
      <c r="BQ391" s="85"/>
    </row>
    <row r="392" spans="1:69" ht="12.75">
      <c r="A392" s="85"/>
      <c r="B392" s="108"/>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c r="BF392" s="85"/>
      <c r="BG392" s="85"/>
      <c r="BH392" s="85"/>
      <c r="BI392" s="85"/>
      <c r="BJ392" s="85"/>
      <c r="BK392" s="85"/>
      <c r="BL392" s="85"/>
      <c r="BM392" s="85"/>
      <c r="BN392" s="85"/>
      <c r="BO392" s="85"/>
      <c r="BP392" s="85"/>
      <c r="BQ392" s="85"/>
    </row>
    <row r="393" spans="1:69" ht="12.75">
      <c r="A393" s="85"/>
      <c r="B393" s="108"/>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c r="BF393" s="85"/>
      <c r="BG393" s="85"/>
      <c r="BH393" s="85"/>
      <c r="BI393" s="85"/>
      <c r="BJ393" s="85"/>
      <c r="BK393" s="85"/>
      <c r="BL393" s="85"/>
      <c r="BM393" s="85"/>
      <c r="BN393" s="85"/>
      <c r="BO393" s="85"/>
      <c r="BP393" s="85"/>
      <c r="BQ393" s="85"/>
    </row>
    <row r="394" spans="1:69" ht="12.75">
      <c r="A394" s="85"/>
      <c r="B394" s="108"/>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c r="BF394" s="85"/>
      <c r="BG394" s="85"/>
      <c r="BH394" s="85"/>
      <c r="BI394" s="85"/>
      <c r="BJ394" s="85"/>
      <c r="BK394" s="85"/>
      <c r="BL394" s="85"/>
      <c r="BM394" s="85"/>
      <c r="BN394" s="85"/>
      <c r="BO394" s="85"/>
      <c r="BP394" s="85"/>
      <c r="BQ394" s="85"/>
    </row>
    <row r="395" spans="1:69" ht="12.75">
      <c r="A395" s="85"/>
      <c r="B395" s="108"/>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c r="BF395" s="85"/>
      <c r="BG395" s="85"/>
      <c r="BH395" s="85"/>
      <c r="BI395" s="85"/>
      <c r="BJ395" s="85"/>
      <c r="BK395" s="85"/>
      <c r="BL395" s="85"/>
      <c r="BM395" s="85"/>
      <c r="BN395" s="85"/>
      <c r="BO395" s="85"/>
      <c r="BP395" s="85"/>
      <c r="BQ395" s="85"/>
    </row>
    <row r="396" spans="1:69" ht="12.75">
      <c r="A396" s="85"/>
      <c r="B396" s="108"/>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c r="BF396" s="85"/>
      <c r="BG396" s="85"/>
      <c r="BH396" s="85"/>
      <c r="BI396" s="85"/>
      <c r="BJ396" s="85"/>
      <c r="BK396" s="85"/>
      <c r="BL396" s="85"/>
      <c r="BM396" s="85"/>
      <c r="BN396" s="85"/>
      <c r="BO396" s="85"/>
      <c r="BP396" s="85"/>
      <c r="BQ396" s="85"/>
    </row>
    <row r="397" spans="1:69" ht="12.75">
      <c r="A397" s="85"/>
      <c r="B397" s="108"/>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c r="BF397" s="85"/>
      <c r="BG397" s="85"/>
      <c r="BH397" s="85"/>
      <c r="BI397" s="85"/>
      <c r="BJ397" s="85"/>
      <c r="BK397" s="85"/>
      <c r="BL397" s="85"/>
      <c r="BM397" s="85"/>
      <c r="BN397" s="85"/>
      <c r="BO397" s="85"/>
      <c r="BP397" s="85"/>
      <c r="BQ397" s="85"/>
    </row>
    <row r="398" spans="1:69" ht="12.75">
      <c r="A398" s="85"/>
      <c r="B398" s="108"/>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c r="BF398" s="85"/>
      <c r="BG398" s="85"/>
      <c r="BH398" s="85"/>
      <c r="BI398" s="85"/>
      <c r="BJ398" s="85"/>
      <c r="BK398" s="85"/>
      <c r="BL398" s="85"/>
      <c r="BM398" s="85"/>
      <c r="BN398" s="85"/>
      <c r="BO398" s="85"/>
      <c r="BP398" s="85"/>
      <c r="BQ398" s="85"/>
    </row>
    <row r="399" spans="1:69" ht="12.75">
      <c r="A399" s="85"/>
      <c r="B399" s="108"/>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c r="BP399" s="85"/>
      <c r="BQ399" s="85"/>
    </row>
    <row r="400" spans="1:69" ht="12.75">
      <c r="A400" s="85"/>
      <c r="B400" s="108"/>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c r="BF400" s="85"/>
      <c r="BG400" s="85"/>
      <c r="BH400" s="85"/>
      <c r="BI400" s="85"/>
      <c r="BJ400" s="85"/>
      <c r="BK400" s="85"/>
      <c r="BL400" s="85"/>
      <c r="BM400" s="85"/>
      <c r="BN400" s="85"/>
      <c r="BO400" s="85"/>
      <c r="BP400" s="85"/>
      <c r="BQ400" s="85"/>
    </row>
    <row r="401" spans="1:69" ht="12.75">
      <c r="A401" s="85"/>
      <c r="B401" s="108"/>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c r="BF401" s="85"/>
      <c r="BG401" s="85"/>
      <c r="BH401" s="85"/>
      <c r="BI401" s="85"/>
      <c r="BJ401" s="85"/>
      <c r="BK401" s="85"/>
      <c r="BL401" s="85"/>
      <c r="BM401" s="85"/>
      <c r="BN401" s="85"/>
      <c r="BO401" s="85"/>
      <c r="BP401" s="85"/>
      <c r="BQ401" s="85"/>
    </row>
    <row r="402" spans="1:69" ht="12.75">
      <c r="A402" s="85"/>
      <c r="B402" s="108"/>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c r="BF402" s="85"/>
      <c r="BG402" s="85"/>
      <c r="BH402" s="85"/>
      <c r="BI402" s="85"/>
      <c r="BJ402" s="85"/>
      <c r="BK402" s="85"/>
      <c r="BL402" s="85"/>
      <c r="BM402" s="85"/>
      <c r="BN402" s="85"/>
      <c r="BO402" s="85"/>
      <c r="BP402" s="85"/>
      <c r="BQ402" s="85"/>
    </row>
    <row r="403" spans="1:69" ht="12.75">
      <c r="A403" s="85"/>
      <c r="B403" s="108"/>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c r="BF403" s="85"/>
      <c r="BG403" s="85"/>
      <c r="BH403" s="85"/>
      <c r="BI403" s="85"/>
      <c r="BJ403" s="85"/>
      <c r="BK403" s="85"/>
      <c r="BL403" s="85"/>
      <c r="BM403" s="85"/>
      <c r="BN403" s="85"/>
      <c r="BO403" s="85"/>
      <c r="BP403" s="85"/>
      <c r="BQ403" s="85"/>
    </row>
    <row r="404" spans="1:69" ht="12.75">
      <c r="A404" s="85"/>
      <c r="B404" s="108"/>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c r="BF404" s="85"/>
      <c r="BG404" s="85"/>
      <c r="BH404" s="85"/>
      <c r="BI404" s="85"/>
      <c r="BJ404" s="85"/>
      <c r="BK404" s="85"/>
      <c r="BL404" s="85"/>
      <c r="BM404" s="85"/>
      <c r="BN404" s="85"/>
      <c r="BO404" s="85"/>
      <c r="BP404" s="85"/>
      <c r="BQ404" s="85"/>
    </row>
    <row r="405" spans="1:69" ht="12.75">
      <c r="A405" s="85"/>
      <c r="B405" s="108"/>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c r="BF405" s="85"/>
      <c r="BG405" s="85"/>
      <c r="BH405" s="85"/>
      <c r="BI405" s="85"/>
      <c r="BJ405" s="85"/>
      <c r="BK405" s="85"/>
      <c r="BL405" s="85"/>
      <c r="BM405" s="85"/>
      <c r="BN405" s="85"/>
      <c r="BO405" s="85"/>
      <c r="BP405" s="85"/>
      <c r="BQ405" s="85"/>
    </row>
    <row r="406" spans="1:69" ht="12.75">
      <c r="A406" s="85"/>
      <c r="B406" s="108"/>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c r="BF406" s="85"/>
      <c r="BG406" s="85"/>
      <c r="BH406" s="85"/>
      <c r="BI406" s="85"/>
      <c r="BJ406" s="85"/>
      <c r="BK406" s="85"/>
      <c r="BL406" s="85"/>
      <c r="BM406" s="85"/>
      <c r="BN406" s="85"/>
      <c r="BO406" s="85"/>
      <c r="BP406" s="85"/>
      <c r="BQ406" s="85"/>
    </row>
    <row r="407" spans="1:69" ht="12.75">
      <c r="A407" s="85"/>
      <c r="B407" s="108"/>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c r="BF407" s="85"/>
      <c r="BG407" s="85"/>
      <c r="BH407" s="85"/>
      <c r="BI407" s="85"/>
      <c r="BJ407" s="85"/>
      <c r="BK407" s="85"/>
      <c r="BL407" s="85"/>
      <c r="BM407" s="85"/>
      <c r="BN407" s="85"/>
      <c r="BO407" s="85"/>
      <c r="BP407" s="85"/>
      <c r="BQ407" s="85"/>
    </row>
    <row r="408" spans="1:69" ht="12.75">
      <c r="A408" s="85"/>
      <c r="B408" s="108"/>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c r="BF408" s="85"/>
      <c r="BG408" s="85"/>
      <c r="BH408" s="85"/>
      <c r="BI408" s="85"/>
      <c r="BJ408" s="85"/>
      <c r="BK408" s="85"/>
      <c r="BL408" s="85"/>
      <c r="BM408" s="85"/>
      <c r="BN408" s="85"/>
      <c r="BO408" s="85"/>
      <c r="BP408" s="85"/>
      <c r="BQ408" s="85"/>
    </row>
    <row r="409" spans="1:69" ht="12.75">
      <c r="A409" s="85"/>
      <c r="B409" s="108"/>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c r="BF409" s="85"/>
      <c r="BG409" s="85"/>
      <c r="BH409" s="85"/>
      <c r="BI409" s="85"/>
      <c r="BJ409" s="85"/>
      <c r="BK409" s="85"/>
      <c r="BL409" s="85"/>
      <c r="BM409" s="85"/>
      <c r="BN409" s="85"/>
      <c r="BO409" s="85"/>
      <c r="BP409" s="85"/>
      <c r="BQ409" s="85"/>
    </row>
    <row r="410" spans="1:69" ht="12.75">
      <c r="A410" s="85"/>
      <c r="B410" s="108"/>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c r="BF410" s="85"/>
      <c r="BG410" s="85"/>
      <c r="BH410" s="85"/>
      <c r="BI410" s="85"/>
      <c r="BJ410" s="85"/>
      <c r="BK410" s="85"/>
      <c r="BL410" s="85"/>
      <c r="BM410" s="85"/>
      <c r="BN410" s="85"/>
      <c r="BO410" s="85"/>
      <c r="BP410" s="85"/>
      <c r="BQ410" s="85"/>
    </row>
    <row r="411" spans="1:69" ht="12.75">
      <c r="A411" s="85"/>
      <c r="B411" s="108"/>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c r="BF411" s="85"/>
      <c r="BG411" s="85"/>
      <c r="BH411" s="85"/>
      <c r="BI411" s="85"/>
      <c r="BJ411" s="85"/>
      <c r="BK411" s="85"/>
      <c r="BL411" s="85"/>
      <c r="BM411" s="85"/>
      <c r="BN411" s="85"/>
      <c r="BO411" s="85"/>
      <c r="BP411" s="85"/>
      <c r="BQ411" s="85"/>
    </row>
    <row r="412" spans="1:69" ht="12.75">
      <c r="A412" s="85"/>
      <c r="B412" s="108"/>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c r="BF412" s="85"/>
      <c r="BG412" s="85"/>
      <c r="BH412" s="85"/>
      <c r="BI412" s="85"/>
      <c r="BJ412" s="85"/>
      <c r="BK412" s="85"/>
      <c r="BL412" s="85"/>
      <c r="BM412" s="85"/>
      <c r="BN412" s="85"/>
      <c r="BO412" s="85"/>
      <c r="BP412" s="85"/>
      <c r="BQ412" s="85"/>
    </row>
    <row r="413" spans="1:69" ht="12.75">
      <c r="A413" s="85"/>
      <c r="B413" s="108"/>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c r="BF413" s="85"/>
      <c r="BG413" s="85"/>
      <c r="BH413" s="85"/>
      <c r="BI413" s="85"/>
      <c r="BJ413" s="85"/>
      <c r="BK413" s="85"/>
      <c r="BL413" s="85"/>
      <c r="BM413" s="85"/>
      <c r="BN413" s="85"/>
      <c r="BO413" s="85"/>
      <c r="BP413" s="85"/>
      <c r="BQ413" s="85"/>
    </row>
    <row r="414" spans="1:69" ht="12.75">
      <c r="A414" s="85"/>
      <c r="B414" s="108"/>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c r="BF414" s="85"/>
      <c r="BG414" s="85"/>
      <c r="BH414" s="85"/>
      <c r="BI414" s="85"/>
      <c r="BJ414" s="85"/>
      <c r="BK414" s="85"/>
      <c r="BL414" s="85"/>
      <c r="BM414" s="85"/>
      <c r="BN414" s="85"/>
      <c r="BO414" s="85"/>
      <c r="BP414" s="85"/>
      <c r="BQ414" s="85"/>
    </row>
    <row r="415" spans="1:69" ht="12.75">
      <c r="A415" s="85"/>
      <c r="B415" s="108"/>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c r="BH415" s="85"/>
      <c r="BI415" s="85"/>
      <c r="BJ415" s="85"/>
      <c r="BK415" s="85"/>
      <c r="BL415" s="85"/>
      <c r="BM415" s="85"/>
      <c r="BN415" s="85"/>
      <c r="BO415" s="85"/>
      <c r="BP415" s="85"/>
      <c r="BQ415" s="85"/>
    </row>
    <row r="416" spans="1:69" ht="12.75">
      <c r="A416" s="85"/>
      <c r="B416" s="108"/>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c r="BF416" s="85"/>
      <c r="BG416" s="85"/>
      <c r="BH416" s="85"/>
      <c r="BI416" s="85"/>
      <c r="BJ416" s="85"/>
      <c r="BK416" s="85"/>
      <c r="BL416" s="85"/>
      <c r="BM416" s="85"/>
      <c r="BN416" s="85"/>
      <c r="BO416" s="85"/>
      <c r="BP416" s="85"/>
      <c r="BQ416" s="85"/>
    </row>
    <row r="417" spans="1:69" ht="12.75">
      <c r="A417" s="85"/>
      <c r="B417" s="108"/>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c r="BF417" s="85"/>
      <c r="BG417" s="85"/>
      <c r="BH417" s="85"/>
      <c r="BI417" s="85"/>
      <c r="BJ417" s="85"/>
      <c r="BK417" s="85"/>
      <c r="BL417" s="85"/>
      <c r="BM417" s="85"/>
      <c r="BN417" s="85"/>
      <c r="BO417" s="85"/>
      <c r="BP417" s="85"/>
      <c r="BQ417" s="85"/>
    </row>
    <row r="418" spans="1:69" ht="12.75">
      <c r="A418" s="85"/>
      <c r="B418" s="108"/>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c r="BH418" s="85"/>
      <c r="BI418" s="85"/>
      <c r="BJ418" s="85"/>
      <c r="BK418" s="85"/>
      <c r="BL418" s="85"/>
      <c r="BM418" s="85"/>
      <c r="BN418" s="85"/>
      <c r="BO418" s="85"/>
      <c r="BP418" s="85"/>
      <c r="BQ418" s="85"/>
    </row>
    <row r="419" spans="1:69" ht="12.75">
      <c r="A419" s="85"/>
      <c r="B419" s="108"/>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c r="BF419" s="85"/>
      <c r="BG419" s="85"/>
      <c r="BH419" s="85"/>
      <c r="BI419" s="85"/>
      <c r="BJ419" s="85"/>
      <c r="BK419" s="85"/>
      <c r="BL419" s="85"/>
      <c r="BM419" s="85"/>
      <c r="BN419" s="85"/>
      <c r="BO419" s="85"/>
      <c r="BP419" s="85"/>
      <c r="BQ419" s="85"/>
    </row>
    <row r="420" spans="1:69" ht="12.75">
      <c r="A420" s="85"/>
      <c r="B420" s="108"/>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M420" s="85"/>
      <c r="BN420" s="85"/>
      <c r="BO420" s="85"/>
      <c r="BP420" s="85"/>
      <c r="BQ420" s="85"/>
    </row>
    <row r="421" spans="1:69" ht="12.75">
      <c r="A421" s="85"/>
      <c r="B421" s="108"/>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M421" s="85"/>
      <c r="BN421" s="85"/>
      <c r="BO421" s="85"/>
      <c r="BP421" s="85"/>
      <c r="BQ421" s="85"/>
    </row>
    <row r="422" spans="1:69" ht="12.75">
      <c r="A422" s="85"/>
      <c r="B422" s="108"/>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M422" s="85"/>
      <c r="BN422" s="85"/>
      <c r="BO422" s="85"/>
      <c r="BP422" s="85"/>
      <c r="BQ422" s="85"/>
    </row>
    <row r="423" spans="1:69" ht="12.75">
      <c r="A423" s="85"/>
      <c r="B423" s="108"/>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c r="AN423" s="85"/>
      <c r="AO423" s="85"/>
      <c r="AP423" s="85"/>
      <c r="AQ423" s="85"/>
      <c r="AR423" s="85"/>
      <c r="AS423" s="85"/>
      <c r="AT423" s="85"/>
      <c r="AU423" s="85"/>
      <c r="AV423" s="85"/>
      <c r="AW423" s="85"/>
      <c r="AX423" s="85"/>
      <c r="AY423" s="85"/>
      <c r="AZ423" s="85"/>
      <c r="BA423" s="85"/>
      <c r="BB423" s="85"/>
      <c r="BC423" s="85"/>
      <c r="BD423" s="85"/>
      <c r="BE423" s="85"/>
      <c r="BF423" s="85"/>
      <c r="BG423" s="85"/>
      <c r="BH423" s="85"/>
      <c r="BI423" s="85"/>
      <c r="BJ423" s="85"/>
      <c r="BK423" s="85"/>
      <c r="BL423" s="85"/>
      <c r="BM423" s="85"/>
      <c r="BN423" s="85"/>
      <c r="BO423" s="85"/>
      <c r="BP423" s="85"/>
      <c r="BQ423" s="85"/>
    </row>
    <row r="424" spans="1:69" ht="12.75">
      <c r="A424" s="85"/>
      <c r="B424" s="108"/>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c r="AN424" s="85"/>
      <c r="AO424" s="85"/>
      <c r="AP424" s="85"/>
      <c r="AQ424" s="85"/>
      <c r="AR424" s="85"/>
      <c r="AS424" s="85"/>
      <c r="AT424" s="85"/>
      <c r="AU424" s="85"/>
      <c r="AV424" s="85"/>
      <c r="AW424" s="85"/>
      <c r="AX424" s="85"/>
      <c r="AY424" s="85"/>
      <c r="AZ424" s="85"/>
      <c r="BA424" s="85"/>
      <c r="BB424" s="85"/>
      <c r="BC424" s="85"/>
      <c r="BD424" s="85"/>
      <c r="BE424" s="85"/>
      <c r="BF424" s="85"/>
      <c r="BG424" s="85"/>
      <c r="BH424" s="85"/>
      <c r="BI424" s="85"/>
      <c r="BJ424" s="85"/>
      <c r="BK424" s="85"/>
      <c r="BL424" s="85"/>
      <c r="BM424" s="85"/>
      <c r="BN424" s="85"/>
      <c r="BO424" s="85"/>
      <c r="BP424" s="85"/>
      <c r="BQ424" s="85"/>
    </row>
    <row r="425" spans="1:69" ht="12.75">
      <c r="A425" s="85"/>
      <c r="B425" s="108"/>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c r="AN425" s="85"/>
      <c r="AO425" s="85"/>
      <c r="AP425" s="85"/>
      <c r="AQ425" s="85"/>
      <c r="AR425" s="85"/>
      <c r="AS425" s="85"/>
      <c r="AT425" s="85"/>
      <c r="AU425" s="85"/>
      <c r="AV425" s="85"/>
      <c r="AW425" s="85"/>
      <c r="AX425" s="85"/>
      <c r="AY425" s="85"/>
      <c r="AZ425" s="85"/>
      <c r="BA425" s="85"/>
      <c r="BB425" s="85"/>
      <c r="BC425" s="85"/>
      <c r="BD425" s="85"/>
      <c r="BE425" s="85"/>
      <c r="BF425" s="85"/>
      <c r="BG425" s="85"/>
      <c r="BH425" s="85"/>
      <c r="BI425" s="85"/>
      <c r="BJ425" s="85"/>
      <c r="BK425" s="85"/>
      <c r="BL425" s="85"/>
      <c r="BM425" s="85"/>
      <c r="BN425" s="85"/>
      <c r="BO425" s="85"/>
      <c r="BP425" s="85"/>
      <c r="BQ425" s="85"/>
    </row>
    <row r="426" spans="1:69" ht="12.75">
      <c r="A426" s="85"/>
      <c r="B426" s="108"/>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c r="AN426" s="85"/>
      <c r="AO426" s="85"/>
      <c r="AP426" s="85"/>
      <c r="AQ426" s="85"/>
      <c r="AR426" s="85"/>
      <c r="AS426" s="85"/>
      <c r="AT426" s="85"/>
      <c r="AU426" s="85"/>
      <c r="AV426" s="85"/>
      <c r="AW426" s="85"/>
      <c r="AX426" s="85"/>
      <c r="AY426" s="85"/>
      <c r="AZ426" s="85"/>
      <c r="BA426" s="85"/>
      <c r="BB426" s="85"/>
      <c r="BC426" s="85"/>
      <c r="BD426" s="85"/>
      <c r="BE426" s="85"/>
      <c r="BF426" s="85"/>
      <c r="BG426" s="85"/>
      <c r="BH426" s="85"/>
      <c r="BI426" s="85"/>
      <c r="BJ426" s="85"/>
      <c r="BK426" s="85"/>
      <c r="BL426" s="85"/>
      <c r="BM426" s="85"/>
      <c r="BN426" s="85"/>
      <c r="BO426" s="85"/>
      <c r="BP426" s="85"/>
      <c r="BQ426" s="85"/>
    </row>
    <row r="427" spans="1:69" ht="12.75">
      <c r="A427" s="85"/>
      <c r="B427" s="108"/>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c r="AO427" s="85"/>
      <c r="AP427" s="85"/>
      <c r="AQ427" s="85"/>
      <c r="AR427" s="85"/>
      <c r="AS427" s="85"/>
      <c r="AT427" s="85"/>
      <c r="AU427" s="85"/>
      <c r="AV427" s="85"/>
      <c r="AW427" s="85"/>
      <c r="AX427" s="85"/>
      <c r="AY427" s="85"/>
      <c r="AZ427" s="85"/>
      <c r="BA427" s="85"/>
      <c r="BB427" s="85"/>
      <c r="BC427" s="85"/>
      <c r="BD427" s="85"/>
      <c r="BE427" s="85"/>
      <c r="BF427" s="85"/>
      <c r="BG427" s="85"/>
      <c r="BH427" s="85"/>
      <c r="BI427" s="85"/>
      <c r="BJ427" s="85"/>
      <c r="BK427" s="85"/>
      <c r="BL427" s="85"/>
      <c r="BM427" s="85"/>
      <c r="BN427" s="85"/>
      <c r="BO427" s="85"/>
      <c r="BP427" s="85"/>
      <c r="BQ427" s="85"/>
    </row>
    <row r="428" spans="1:69" ht="12.75">
      <c r="A428" s="85"/>
      <c r="B428" s="108"/>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85"/>
      <c r="AY428" s="85"/>
      <c r="AZ428" s="85"/>
      <c r="BA428" s="85"/>
      <c r="BB428" s="85"/>
      <c r="BC428" s="85"/>
      <c r="BD428" s="85"/>
      <c r="BE428" s="85"/>
      <c r="BF428" s="85"/>
      <c r="BG428" s="85"/>
      <c r="BH428" s="85"/>
      <c r="BI428" s="85"/>
      <c r="BJ428" s="85"/>
      <c r="BK428" s="85"/>
      <c r="BL428" s="85"/>
      <c r="BM428" s="85"/>
      <c r="BN428" s="85"/>
      <c r="BO428" s="85"/>
      <c r="BP428" s="85"/>
      <c r="BQ428" s="85"/>
    </row>
    <row r="429" spans="1:69" ht="12.75">
      <c r="A429" s="85"/>
      <c r="B429" s="108"/>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c r="AN429" s="85"/>
      <c r="AO429" s="85"/>
      <c r="AP429" s="85"/>
      <c r="AQ429" s="85"/>
      <c r="AR429" s="85"/>
      <c r="AS429" s="85"/>
      <c r="AT429" s="85"/>
      <c r="AU429" s="85"/>
      <c r="AV429" s="85"/>
      <c r="AW429" s="85"/>
      <c r="AX429" s="85"/>
      <c r="AY429" s="85"/>
      <c r="AZ429" s="85"/>
      <c r="BA429" s="85"/>
      <c r="BB429" s="85"/>
      <c r="BC429" s="85"/>
      <c r="BD429" s="85"/>
      <c r="BE429" s="85"/>
      <c r="BF429" s="85"/>
      <c r="BG429" s="85"/>
      <c r="BH429" s="85"/>
      <c r="BI429" s="85"/>
      <c r="BJ429" s="85"/>
      <c r="BK429" s="85"/>
      <c r="BL429" s="85"/>
      <c r="BM429" s="85"/>
      <c r="BN429" s="85"/>
      <c r="BO429" s="85"/>
      <c r="BP429" s="85"/>
      <c r="BQ429" s="85"/>
    </row>
    <row r="430" spans="1:69" ht="12.75">
      <c r="A430" s="85"/>
      <c r="B430" s="108"/>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c r="AN430" s="85"/>
      <c r="AO430" s="85"/>
      <c r="AP430" s="85"/>
      <c r="AQ430" s="85"/>
      <c r="AR430" s="85"/>
      <c r="AS430" s="85"/>
      <c r="AT430" s="85"/>
      <c r="AU430" s="85"/>
      <c r="AV430" s="85"/>
      <c r="AW430" s="85"/>
      <c r="AX430" s="85"/>
      <c r="AY430" s="85"/>
      <c r="AZ430" s="85"/>
      <c r="BA430" s="85"/>
      <c r="BB430" s="85"/>
      <c r="BC430" s="85"/>
      <c r="BD430" s="85"/>
      <c r="BE430" s="85"/>
      <c r="BF430" s="85"/>
      <c r="BG430" s="85"/>
      <c r="BH430" s="85"/>
      <c r="BI430" s="85"/>
      <c r="BJ430" s="85"/>
      <c r="BK430" s="85"/>
      <c r="BL430" s="85"/>
      <c r="BM430" s="85"/>
      <c r="BN430" s="85"/>
      <c r="BO430" s="85"/>
      <c r="BP430" s="85"/>
      <c r="BQ430" s="85"/>
    </row>
    <row r="431" spans="1:69" ht="12.75">
      <c r="A431" s="85"/>
      <c r="B431" s="108"/>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c r="AN431" s="85"/>
      <c r="AO431" s="85"/>
      <c r="AP431" s="85"/>
      <c r="AQ431" s="85"/>
      <c r="AR431" s="85"/>
      <c r="AS431" s="85"/>
      <c r="AT431" s="85"/>
      <c r="AU431" s="85"/>
      <c r="AV431" s="85"/>
      <c r="AW431" s="85"/>
      <c r="AX431" s="85"/>
      <c r="AY431" s="85"/>
      <c r="AZ431" s="85"/>
      <c r="BA431" s="85"/>
      <c r="BB431" s="85"/>
      <c r="BC431" s="85"/>
      <c r="BD431" s="85"/>
      <c r="BE431" s="85"/>
      <c r="BF431" s="85"/>
      <c r="BG431" s="85"/>
      <c r="BH431" s="85"/>
      <c r="BI431" s="85"/>
      <c r="BJ431" s="85"/>
      <c r="BK431" s="85"/>
      <c r="BL431" s="85"/>
      <c r="BM431" s="85"/>
      <c r="BN431" s="85"/>
      <c r="BO431" s="85"/>
      <c r="BP431" s="85"/>
      <c r="BQ431" s="85"/>
    </row>
    <row r="432" spans="1:69" ht="12.75">
      <c r="A432" s="85"/>
      <c r="B432" s="108"/>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c r="BM432" s="85"/>
      <c r="BN432" s="85"/>
      <c r="BO432" s="85"/>
      <c r="BP432" s="85"/>
      <c r="BQ432" s="85"/>
    </row>
    <row r="433" spans="1:69" ht="12.75">
      <c r="A433" s="85"/>
      <c r="B433" s="108"/>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c r="AO433" s="85"/>
      <c r="AP433" s="85"/>
      <c r="AQ433" s="85"/>
      <c r="AR433" s="85"/>
      <c r="AS433" s="85"/>
      <c r="AT433" s="85"/>
      <c r="AU433" s="85"/>
      <c r="AV433" s="85"/>
      <c r="AW433" s="85"/>
      <c r="AX433" s="85"/>
      <c r="AY433" s="85"/>
      <c r="AZ433" s="85"/>
      <c r="BA433" s="85"/>
      <c r="BB433" s="85"/>
      <c r="BC433" s="85"/>
      <c r="BD433" s="85"/>
      <c r="BE433" s="85"/>
      <c r="BF433" s="85"/>
      <c r="BG433" s="85"/>
      <c r="BH433" s="85"/>
      <c r="BI433" s="85"/>
      <c r="BJ433" s="85"/>
      <c r="BK433" s="85"/>
      <c r="BL433" s="85"/>
      <c r="BM433" s="85"/>
      <c r="BN433" s="85"/>
      <c r="BO433" s="85"/>
      <c r="BP433" s="85"/>
      <c r="BQ433" s="85"/>
    </row>
    <row r="434" spans="1:69" ht="12.75">
      <c r="A434" s="85"/>
      <c r="B434" s="108"/>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c r="AN434" s="85"/>
      <c r="AO434" s="85"/>
      <c r="AP434" s="85"/>
      <c r="AQ434" s="85"/>
      <c r="AR434" s="85"/>
      <c r="AS434" s="85"/>
      <c r="AT434" s="85"/>
      <c r="AU434" s="85"/>
      <c r="AV434" s="85"/>
      <c r="AW434" s="85"/>
      <c r="AX434" s="85"/>
      <c r="AY434" s="85"/>
      <c r="AZ434" s="85"/>
      <c r="BA434" s="85"/>
      <c r="BB434" s="85"/>
      <c r="BC434" s="85"/>
      <c r="BD434" s="85"/>
      <c r="BE434" s="85"/>
      <c r="BF434" s="85"/>
      <c r="BG434" s="85"/>
      <c r="BH434" s="85"/>
      <c r="BI434" s="85"/>
      <c r="BJ434" s="85"/>
      <c r="BK434" s="85"/>
      <c r="BL434" s="85"/>
      <c r="BM434" s="85"/>
      <c r="BN434" s="85"/>
      <c r="BO434" s="85"/>
      <c r="BP434" s="85"/>
      <c r="BQ434" s="85"/>
    </row>
    <row r="435" spans="1:69" ht="12.75">
      <c r="A435" s="85"/>
      <c r="B435" s="108"/>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c r="AN435" s="85"/>
      <c r="AO435" s="85"/>
      <c r="AP435" s="85"/>
      <c r="AQ435" s="85"/>
      <c r="AR435" s="85"/>
      <c r="AS435" s="85"/>
      <c r="AT435" s="85"/>
      <c r="AU435" s="85"/>
      <c r="AV435" s="85"/>
      <c r="AW435" s="85"/>
      <c r="AX435" s="85"/>
      <c r="AY435" s="85"/>
      <c r="AZ435" s="85"/>
      <c r="BA435" s="85"/>
      <c r="BB435" s="85"/>
      <c r="BC435" s="85"/>
      <c r="BD435" s="85"/>
      <c r="BE435" s="85"/>
      <c r="BF435" s="85"/>
      <c r="BG435" s="85"/>
      <c r="BH435" s="85"/>
      <c r="BI435" s="85"/>
      <c r="BJ435" s="85"/>
      <c r="BK435" s="85"/>
      <c r="BL435" s="85"/>
      <c r="BM435" s="85"/>
      <c r="BN435" s="85"/>
      <c r="BO435" s="85"/>
      <c r="BP435" s="85"/>
      <c r="BQ435" s="85"/>
    </row>
    <row r="436" spans="1:69" ht="12.75">
      <c r="A436" s="85"/>
      <c r="B436" s="108"/>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c r="AN436" s="85"/>
      <c r="AO436" s="85"/>
      <c r="AP436" s="85"/>
      <c r="AQ436" s="85"/>
      <c r="AR436" s="85"/>
      <c r="AS436" s="85"/>
      <c r="AT436" s="85"/>
      <c r="AU436" s="85"/>
      <c r="AV436" s="85"/>
      <c r="AW436" s="85"/>
      <c r="AX436" s="85"/>
      <c r="AY436" s="85"/>
      <c r="AZ436" s="85"/>
      <c r="BA436" s="85"/>
      <c r="BB436" s="85"/>
      <c r="BC436" s="85"/>
      <c r="BD436" s="85"/>
      <c r="BE436" s="85"/>
      <c r="BF436" s="85"/>
      <c r="BG436" s="85"/>
      <c r="BH436" s="85"/>
      <c r="BI436" s="85"/>
      <c r="BJ436" s="85"/>
      <c r="BK436" s="85"/>
      <c r="BL436" s="85"/>
      <c r="BM436" s="85"/>
      <c r="BN436" s="85"/>
      <c r="BO436" s="85"/>
      <c r="BP436" s="85"/>
      <c r="BQ436" s="85"/>
    </row>
    <row r="437" spans="1:69" ht="12.75">
      <c r="A437" s="85"/>
      <c r="B437" s="108"/>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c r="AN437" s="85"/>
      <c r="AO437" s="85"/>
      <c r="AP437" s="85"/>
      <c r="AQ437" s="85"/>
      <c r="AR437" s="85"/>
      <c r="AS437" s="85"/>
      <c r="AT437" s="85"/>
      <c r="AU437" s="85"/>
      <c r="AV437" s="85"/>
      <c r="AW437" s="85"/>
      <c r="AX437" s="85"/>
      <c r="AY437" s="85"/>
      <c r="AZ437" s="85"/>
      <c r="BA437" s="85"/>
      <c r="BB437" s="85"/>
      <c r="BC437" s="85"/>
      <c r="BD437" s="85"/>
      <c r="BE437" s="85"/>
      <c r="BF437" s="85"/>
      <c r="BG437" s="85"/>
      <c r="BH437" s="85"/>
      <c r="BI437" s="85"/>
      <c r="BJ437" s="85"/>
      <c r="BK437" s="85"/>
      <c r="BL437" s="85"/>
      <c r="BM437" s="85"/>
      <c r="BN437" s="85"/>
      <c r="BO437" s="85"/>
      <c r="BP437" s="85"/>
      <c r="BQ437" s="85"/>
    </row>
    <row r="438" spans="1:69" ht="12.75">
      <c r="A438" s="85"/>
      <c r="B438" s="108"/>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5"/>
      <c r="AZ438" s="85"/>
      <c r="BA438" s="85"/>
      <c r="BB438" s="85"/>
      <c r="BC438" s="85"/>
      <c r="BD438" s="85"/>
      <c r="BE438" s="85"/>
      <c r="BF438" s="85"/>
      <c r="BG438" s="85"/>
      <c r="BH438" s="85"/>
      <c r="BI438" s="85"/>
      <c r="BJ438" s="85"/>
      <c r="BK438" s="85"/>
      <c r="BL438" s="85"/>
      <c r="BM438" s="85"/>
      <c r="BN438" s="85"/>
      <c r="BO438" s="85"/>
      <c r="BP438" s="85"/>
      <c r="BQ438" s="85"/>
    </row>
    <row r="439" spans="1:69" ht="12.75">
      <c r="A439" s="85"/>
      <c r="B439" s="108"/>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c r="AN439" s="85"/>
      <c r="AO439" s="85"/>
      <c r="AP439" s="85"/>
      <c r="AQ439" s="85"/>
      <c r="AR439" s="85"/>
      <c r="AS439" s="85"/>
      <c r="AT439" s="85"/>
      <c r="AU439" s="85"/>
      <c r="AV439" s="85"/>
      <c r="AW439" s="85"/>
      <c r="AX439" s="85"/>
      <c r="AY439" s="85"/>
      <c r="AZ439" s="85"/>
      <c r="BA439" s="85"/>
      <c r="BB439" s="85"/>
      <c r="BC439" s="85"/>
      <c r="BD439" s="85"/>
      <c r="BE439" s="85"/>
      <c r="BF439" s="85"/>
      <c r="BG439" s="85"/>
      <c r="BH439" s="85"/>
      <c r="BI439" s="85"/>
      <c r="BJ439" s="85"/>
      <c r="BK439" s="85"/>
      <c r="BL439" s="85"/>
      <c r="BM439" s="85"/>
      <c r="BN439" s="85"/>
      <c r="BO439" s="85"/>
      <c r="BP439" s="85"/>
      <c r="BQ439" s="85"/>
    </row>
    <row r="440" spans="1:69" ht="12.75">
      <c r="A440" s="85"/>
      <c r="B440" s="108"/>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c r="AN440" s="85"/>
      <c r="AO440" s="85"/>
      <c r="AP440" s="85"/>
      <c r="AQ440" s="85"/>
      <c r="AR440" s="85"/>
      <c r="AS440" s="85"/>
      <c r="AT440" s="85"/>
      <c r="AU440" s="85"/>
      <c r="AV440" s="85"/>
      <c r="AW440" s="85"/>
      <c r="AX440" s="85"/>
      <c r="AY440" s="85"/>
      <c r="AZ440" s="85"/>
      <c r="BA440" s="85"/>
      <c r="BB440" s="85"/>
      <c r="BC440" s="85"/>
      <c r="BD440" s="85"/>
      <c r="BE440" s="85"/>
      <c r="BF440" s="85"/>
      <c r="BG440" s="85"/>
      <c r="BH440" s="85"/>
      <c r="BI440" s="85"/>
      <c r="BJ440" s="85"/>
      <c r="BK440" s="85"/>
      <c r="BL440" s="85"/>
      <c r="BM440" s="85"/>
      <c r="BN440" s="85"/>
      <c r="BO440" s="85"/>
      <c r="BP440" s="85"/>
      <c r="BQ440" s="85"/>
    </row>
    <row r="441" spans="1:69" ht="12.75">
      <c r="A441" s="85"/>
      <c r="B441" s="108"/>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c r="AO441" s="85"/>
      <c r="AP441" s="85"/>
      <c r="AQ441" s="85"/>
      <c r="AR441" s="85"/>
      <c r="AS441" s="85"/>
      <c r="AT441" s="85"/>
      <c r="AU441" s="85"/>
      <c r="AV441" s="85"/>
      <c r="AW441" s="85"/>
      <c r="AX441" s="85"/>
      <c r="AY441" s="85"/>
      <c r="AZ441" s="85"/>
      <c r="BA441" s="85"/>
      <c r="BB441" s="85"/>
      <c r="BC441" s="85"/>
      <c r="BD441" s="85"/>
      <c r="BE441" s="85"/>
      <c r="BF441" s="85"/>
      <c r="BG441" s="85"/>
      <c r="BH441" s="85"/>
      <c r="BI441" s="85"/>
      <c r="BJ441" s="85"/>
      <c r="BK441" s="85"/>
      <c r="BL441" s="85"/>
      <c r="BM441" s="85"/>
      <c r="BN441" s="85"/>
      <c r="BO441" s="85"/>
      <c r="BP441" s="85"/>
      <c r="BQ441" s="85"/>
    </row>
    <row r="442" spans="1:69" ht="12.75">
      <c r="A442" s="85"/>
      <c r="B442" s="108"/>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c r="AN442" s="85"/>
      <c r="AO442" s="85"/>
      <c r="AP442" s="85"/>
      <c r="AQ442" s="85"/>
      <c r="AR442" s="85"/>
      <c r="AS442" s="85"/>
      <c r="AT442" s="85"/>
      <c r="AU442" s="85"/>
      <c r="AV442" s="85"/>
      <c r="AW442" s="85"/>
      <c r="AX442" s="85"/>
      <c r="AY442" s="85"/>
      <c r="AZ442" s="85"/>
      <c r="BA442" s="85"/>
      <c r="BB442" s="85"/>
      <c r="BC442" s="85"/>
      <c r="BD442" s="85"/>
      <c r="BE442" s="85"/>
      <c r="BF442" s="85"/>
      <c r="BG442" s="85"/>
      <c r="BH442" s="85"/>
      <c r="BI442" s="85"/>
      <c r="BJ442" s="85"/>
      <c r="BK442" s="85"/>
      <c r="BL442" s="85"/>
      <c r="BM442" s="85"/>
      <c r="BN442" s="85"/>
      <c r="BO442" s="85"/>
      <c r="BP442" s="85"/>
      <c r="BQ442" s="85"/>
    </row>
    <row r="443" spans="1:69" ht="12.75">
      <c r="A443" s="85"/>
      <c r="B443" s="108"/>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c r="AO443" s="85"/>
      <c r="AP443" s="85"/>
      <c r="AQ443" s="85"/>
      <c r="AR443" s="85"/>
      <c r="AS443" s="85"/>
      <c r="AT443" s="85"/>
      <c r="AU443" s="85"/>
      <c r="AV443" s="85"/>
      <c r="AW443" s="85"/>
      <c r="AX443" s="85"/>
      <c r="AY443" s="85"/>
      <c r="AZ443" s="85"/>
      <c r="BA443" s="85"/>
      <c r="BB443" s="85"/>
      <c r="BC443" s="85"/>
      <c r="BD443" s="85"/>
      <c r="BE443" s="85"/>
      <c r="BF443" s="85"/>
      <c r="BG443" s="85"/>
      <c r="BH443" s="85"/>
      <c r="BI443" s="85"/>
      <c r="BJ443" s="85"/>
      <c r="BK443" s="85"/>
      <c r="BL443" s="85"/>
      <c r="BM443" s="85"/>
      <c r="BN443" s="85"/>
      <c r="BO443" s="85"/>
      <c r="BP443" s="85"/>
      <c r="BQ443" s="85"/>
    </row>
    <row r="444" spans="1:69" ht="12.75">
      <c r="A444" s="85"/>
      <c r="B444" s="108"/>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c r="AN444" s="85"/>
      <c r="AO444" s="85"/>
      <c r="AP444" s="85"/>
      <c r="AQ444" s="85"/>
      <c r="AR444" s="85"/>
      <c r="AS444" s="85"/>
      <c r="AT444" s="85"/>
      <c r="AU444" s="85"/>
      <c r="AV444" s="85"/>
      <c r="AW444" s="85"/>
      <c r="AX444" s="85"/>
      <c r="AY444" s="85"/>
      <c r="AZ444" s="85"/>
      <c r="BA444" s="85"/>
      <c r="BB444" s="85"/>
      <c r="BC444" s="85"/>
      <c r="BD444" s="85"/>
      <c r="BE444" s="85"/>
      <c r="BF444" s="85"/>
      <c r="BG444" s="85"/>
      <c r="BH444" s="85"/>
      <c r="BI444" s="85"/>
      <c r="BJ444" s="85"/>
      <c r="BK444" s="85"/>
      <c r="BL444" s="85"/>
      <c r="BM444" s="85"/>
      <c r="BN444" s="85"/>
      <c r="BO444" s="85"/>
      <c r="BP444" s="85"/>
      <c r="BQ444" s="85"/>
    </row>
    <row r="445" spans="1:69" ht="12.75">
      <c r="A445" s="85"/>
      <c r="B445" s="108"/>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c r="AO445" s="85"/>
      <c r="AP445" s="85"/>
      <c r="AQ445" s="85"/>
      <c r="AR445" s="85"/>
      <c r="AS445" s="85"/>
      <c r="AT445" s="85"/>
      <c r="AU445" s="85"/>
      <c r="AV445" s="85"/>
      <c r="AW445" s="85"/>
      <c r="AX445" s="85"/>
      <c r="AY445" s="85"/>
      <c r="AZ445" s="85"/>
      <c r="BA445" s="85"/>
      <c r="BB445" s="85"/>
      <c r="BC445" s="85"/>
      <c r="BD445" s="85"/>
      <c r="BE445" s="85"/>
      <c r="BF445" s="85"/>
      <c r="BG445" s="85"/>
      <c r="BH445" s="85"/>
      <c r="BI445" s="85"/>
      <c r="BJ445" s="85"/>
      <c r="BK445" s="85"/>
      <c r="BL445" s="85"/>
      <c r="BM445" s="85"/>
      <c r="BN445" s="85"/>
      <c r="BO445" s="85"/>
      <c r="BP445" s="85"/>
      <c r="BQ445" s="85"/>
    </row>
    <row r="446" spans="1:69" ht="12.75">
      <c r="A446" s="85"/>
      <c r="B446" s="108"/>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c r="BM446" s="85"/>
      <c r="BN446" s="85"/>
      <c r="BO446" s="85"/>
      <c r="BP446" s="85"/>
      <c r="BQ446" s="85"/>
    </row>
    <row r="447" spans="1:69" ht="12.75">
      <c r="A447" s="85"/>
      <c r="B447" s="108"/>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c r="AO447" s="85"/>
      <c r="AP447" s="85"/>
      <c r="AQ447" s="85"/>
      <c r="AR447" s="85"/>
      <c r="AS447" s="85"/>
      <c r="AT447" s="85"/>
      <c r="AU447" s="85"/>
      <c r="AV447" s="85"/>
      <c r="AW447" s="85"/>
      <c r="AX447" s="85"/>
      <c r="AY447" s="85"/>
      <c r="AZ447" s="85"/>
      <c r="BA447" s="85"/>
      <c r="BB447" s="85"/>
      <c r="BC447" s="85"/>
      <c r="BD447" s="85"/>
      <c r="BE447" s="85"/>
      <c r="BF447" s="85"/>
      <c r="BG447" s="85"/>
      <c r="BH447" s="85"/>
      <c r="BI447" s="85"/>
      <c r="BJ447" s="85"/>
      <c r="BK447" s="85"/>
      <c r="BL447" s="85"/>
      <c r="BM447" s="85"/>
      <c r="BN447" s="85"/>
      <c r="BO447" s="85"/>
      <c r="BP447" s="85"/>
      <c r="BQ447" s="85"/>
    </row>
    <row r="448" spans="1:69" ht="12.75">
      <c r="A448" s="85"/>
      <c r="B448" s="108"/>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c r="BD448" s="85"/>
      <c r="BE448" s="85"/>
      <c r="BF448" s="85"/>
      <c r="BG448" s="85"/>
      <c r="BH448" s="85"/>
      <c r="BI448" s="85"/>
      <c r="BJ448" s="85"/>
      <c r="BK448" s="85"/>
      <c r="BL448" s="85"/>
      <c r="BM448" s="85"/>
      <c r="BN448" s="85"/>
      <c r="BO448" s="85"/>
      <c r="BP448" s="85"/>
      <c r="BQ448" s="85"/>
    </row>
    <row r="449" spans="1:69" ht="12.75">
      <c r="A449" s="85"/>
      <c r="B449" s="108"/>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c r="AO449" s="85"/>
      <c r="AP449" s="85"/>
      <c r="AQ449" s="85"/>
      <c r="AR449" s="85"/>
      <c r="AS449" s="85"/>
      <c r="AT449" s="85"/>
      <c r="AU449" s="85"/>
      <c r="AV449" s="85"/>
      <c r="AW449" s="85"/>
      <c r="AX449" s="85"/>
      <c r="AY449" s="85"/>
      <c r="AZ449" s="85"/>
      <c r="BA449" s="85"/>
      <c r="BB449" s="85"/>
      <c r="BC449" s="85"/>
      <c r="BD449" s="85"/>
      <c r="BE449" s="85"/>
      <c r="BF449" s="85"/>
      <c r="BG449" s="85"/>
      <c r="BH449" s="85"/>
      <c r="BI449" s="85"/>
      <c r="BJ449" s="85"/>
      <c r="BK449" s="85"/>
      <c r="BL449" s="85"/>
      <c r="BM449" s="85"/>
      <c r="BN449" s="85"/>
      <c r="BO449" s="85"/>
      <c r="BP449" s="85"/>
      <c r="BQ449" s="85"/>
    </row>
    <row r="450" spans="1:69" ht="12.75">
      <c r="A450" s="85"/>
      <c r="B450" s="108"/>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c r="AO450" s="85"/>
      <c r="AP450" s="85"/>
      <c r="AQ450" s="85"/>
      <c r="AR450" s="85"/>
      <c r="AS450" s="85"/>
      <c r="AT450" s="85"/>
      <c r="AU450" s="85"/>
      <c r="AV450" s="85"/>
      <c r="AW450" s="85"/>
      <c r="AX450" s="85"/>
      <c r="AY450" s="85"/>
      <c r="AZ450" s="85"/>
      <c r="BA450" s="85"/>
      <c r="BB450" s="85"/>
      <c r="BC450" s="85"/>
      <c r="BD450" s="85"/>
      <c r="BE450" s="85"/>
      <c r="BF450" s="85"/>
      <c r="BG450" s="85"/>
      <c r="BH450" s="85"/>
      <c r="BI450" s="85"/>
      <c r="BJ450" s="85"/>
      <c r="BK450" s="85"/>
      <c r="BL450" s="85"/>
      <c r="BM450" s="85"/>
      <c r="BN450" s="85"/>
      <c r="BO450" s="85"/>
      <c r="BP450" s="85"/>
      <c r="BQ450" s="85"/>
    </row>
    <row r="451" spans="1:69" ht="12.75">
      <c r="A451" s="85"/>
      <c r="B451" s="108"/>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c r="BD451" s="85"/>
      <c r="BE451" s="85"/>
      <c r="BF451" s="85"/>
      <c r="BG451" s="85"/>
      <c r="BH451" s="85"/>
      <c r="BI451" s="85"/>
      <c r="BJ451" s="85"/>
      <c r="BK451" s="85"/>
      <c r="BL451" s="85"/>
      <c r="BM451" s="85"/>
      <c r="BN451" s="85"/>
      <c r="BO451" s="85"/>
      <c r="BP451" s="85"/>
      <c r="BQ451" s="85"/>
    </row>
    <row r="452" spans="1:69" ht="12.75">
      <c r="A452" s="85"/>
      <c r="B452" s="108"/>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c r="AN452" s="85"/>
      <c r="AO452" s="85"/>
      <c r="AP452" s="85"/>
      <c r="AQ452" s="85"/>
      <c r="AR452" s="85"/>
      <c r="AS452" s="85"/>
      <c r="AT452" s="85"/>
      <c r="AU452" s="85"/>
      <c r="AV452" s="85"/>
      <c r="AW452" s="85"/>
      <c r="AX452" s="85"/>
      <c r="AY452" s="85"/>
      <c r="AZ452" s="85"/>
      <c r="BA452" s="85"/>
      <c r="BB452" s="85"/>
      <c r="BC452" s="85"/>
      <c r="BD452" s="85"/>
      <c r="BE452" s="85"/>
      <c r="BF452" s="85"/>
      <c r="BG452" s="85"/>
      <c r="BH452" s="85"/>
      <c r="BI452" s="85"/>
      <c r="BJ452" s="85"/>
      <c r="BK452" s="85"/>
      <c r="BL452" s="85"/>
      <c r="BM452" s="85"/>
      <c r="BN452" s="85"/>
      <c r="BO452" s="85"/>
      <c r="BP452" s="85"/>
      <c r="BQ452" s="85"/>
    </row>
    <row r="453" spans="1:69" ht="12.75">
      <c r="A453" s="85"/>
      <c r="B453" s="108"/>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c r="AO453" s="85"/>
      <c r="AP453" s="85"/>
      <c r="AQ453" s="85"/>
      <c r="AR453" s="85"/>
      <c r="AS453" s="85"/>
      <c r="AT453" s="85"/>
      <c r="AU453" s="85"/>
      <c r="AV453" s="85"/>
      <c r="AW453" s="85"/>
      <c r="AX453" s="85"/>
      <c r="AY453" s="85"/>
      <c r="AZ453" s="85"/>
      <c r="BA453" s="85"/>
      <c r="BB453" s="85"/>
      <c r="BC453" s="85"/>
      <c r="BD453" s="85"/>
      <c r="BE453" s="85"/>
      <c r="BF453" s="85"/>
      <c r="BG453" s="85"/>
      <c r="BH453" s="85"/>
      <c r="BI453" s="85"/>
      <c r="BJ453" s="85"/>
      <c r="BK453" s="85"/>
      <c r="BL453" s="85"/>
      <c r="BM453" s="85"/>
      <c r="BN453" s="85"/>
      <c r="BO453" s="85"/>
      <c r="BP453" s="85"/>
      <c r="BQ453" s="85"/>
    </row>
    <row r="454" spans="1:69" ht="12.75">
      <c r="A454" s="85"/>
      <c r="B454" s="108"/>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c r="AN454" s="85"/>
      <c r="AO454" s="85"/>
      <c r="AP454" s="85"/>
      <c r="AQ454" s="85"/>
      <c r="AR454" s="85"/>
      <c r="AS454" s="85"/>
      <c r="AT454" s="85"/>
      <c r="AU454" s="85"/>
      <c r="AV454" s="85"/>
      <c r="AW454" s="85"/>
      <c r="AX454" s="85"/>
      <c r="AY454" s="85"/>
      <c r="AZ454" s="85"/>
      <c r="BA454" s="85"/>
      <c r="BB454" s="85"/>
      <c r="BC454" s="85"/>
      <c r="BD454" s="85"/>
      <c r="BE454" s="85"/>
      <c r="BF454" s="85"/>
      <c r="BG454" s="85"/>
      <c r="BH454" s="85"/>
      <c r="BI454" s="85"/>
      <c r="BJ454" s="85"/>
      <c r="BK454" s="85"/>
      <c r="BL454" s="85"/>
      <c r="BM454" s="85"/>
      <c r="BN454" s="85"/>
      <c r="BO454" s="85"/>
      <c r="BP454" s="85"/>
      <c r="BQ454" s="85"/>
    </row>
    <row r="455" spans="1:69" ht="12.75">
      <c r="A455" s="85"/>
      <c r="B455" s="108"/>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c r="AN455" s="85"/>
      <c r="AO455" s="85"/>
      <c r="AP455" s="85"/>
      <c r="AQ455" s="85"/>
      <c r="AR455" s="85"/>
      <c r="AS455" s="85"/>
      <c r="AT455" s="85"/>
      <c r="AU455" s="85"/>
      <c r="AV455" s="85"/>
      <c r="AW455" s="85"/>
      <c r="AX455" s="85"/>
      <c r="AY455" s="85"/>
      <c r="AZ455" s="85"/>
      <c r="BA455" s="85"/>
      <c r="BB455" s="85"/>
      <c r="BC455" s="85"/>
      <c r="BD455" s="85"/>
      <c r="BE455" s="85"/>
      <c r="BF455" s="85"/>
      <c r="BG455" s="85"/>
      <c r="BH455" s="85"/>
      <c r="BI455" s="85"/>
      <c r="BJ455" s="85"/>
      <c r="BK455" s="85"/>
      <c r="BL455" s="85"/>
      <c r="BM455" s="85"/>
      <c r="BN455" s="85"/>
      <c r="BO455" s="85"/>
      <c r="BP455" s="85"/>
      <c r="BQ455" s="85"/>
    </row>
    <row r="456" spans="1:69" ht="12.75">
      <c r="A456" s="85"/>
      <c r="B456" s="108"/>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c r="AO456" s="85"/>
      <c r="AP456" s="85"/>
      <c r="AQ456" s="85"/>
      <c r="AR456" s="85"/>
      <c r="AS456" s="85"/>
      <c r="AT456" s="85"/>
      <c r="AU456" s="85"/>
      <c r="AV456" s="85"/>
      <c r="AW456" s="85"/>
      <c r="AX456" s="85"/>
      <c r="AY456" s="85"/>
      <c r="AZ456" s="85"/>
      <c r="BA456" s="85"/>
      <c r="BB456" s="85"/>
      <c r="BC456" s="85"/>
      <c r="BD456" s="85"/>
      <c r="BE456" s="85"/>
      <c r="BF456" s="85"/>
      <c r="BG456" s="85"/>
      <c r="BH456" s="85"/>
      <c r="BI456" s="85"/>
      <c r="BJ456" s="85"/>
      <c r="BK456" s="85"/>
      <c r="BL456" s="85"/>
      <c r="BM456" s="85"/>
      <c r="BN456" s="85"/>
      <c r="BO456" s="85"/>
      <c r="BP456" s="85"/>
      <c r="BQ456" s="85"/>
    </row>
    <row r="457" spans="1:69" ht="12.75">
      <c r="A457" s="85"/>
      <c r="B457" s="108"/>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c r="AO457" s="85"/>
      <c r="AP457" s="85"/>
      <c r="AQ457" s="85"/>
      <c r="AR457" s="85"/>
      <c r="AS457" s="85"/>
      <c r="AT457" s="85"/>
      <c r="AU457" s="85"/>
      <c r="AV457" s="85"/>
      <c r="AW457" s="85"/>
      <c r="AX457" s="85"/>
      <c r="AY457" s="85"/>
      <c r="AZ457" s="85"/>
      <c r="BA457" s="85"/>
      <c r="BB457" s="85"/>
      <c r="BC457" s="85"/>
      <c r="BD457" s="85"/>
      <c r="BE457" s="85"/>
      <c r="BF457" s="85"/>
      <c r="BG457" s="85"/>
      <c r="BH457" s="85"/>
      <c r="BI457" s="85"/>
      <c r="BJ457" s="85"/>
      <c r="BK457" s="85"/>
      <c r="BL457" s="85"/>
      <c r="BM457" s="85"/>
      <c r="BN457" s="85"/>
      <c r="BO457" s="85"/>
      <c r="BP457" s="85"/>
      <c r="BQ457" s="85"/>
    </row>
    <row r="458" spans="1:69" ht="12.75">
      <c r="A458" s="85"/>
      <c r="B458" s="108"/>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c r="AO458" s="85"/>
      <c r="AP458" s="85"/>
      <c r="AQ458" s="85"/>
      <c r="AR458" s="85"/>
      <c r="AS458" s="85"/>
      <c r="AT458" s="85"/>
      <c r="AU458" s="85"/>
      <c r="AV458" s="85"/>
      <c r="AW458" s="85"/>
      <c r="AX458" s="85"/>
      <c r="AY458" s="85"/>
      <c r="AZ458" s="85"/>
      <c r="BA458" s="85"/>
      <c r="BB458" s="85"/>
      <c r="BC458" s="85"/>
      <c r="BD458" s="85"/>
      <c r="BE458" s="85"/>
      <c r="BF458" s="85"/>
      <c r="BG458" s="85"/>
      <c r="BH458" s="85"/>
      <c r="BI458" s="85"/>
      <c r="BJ458" s="85"/>
      <c r="BK458" s="85"/>
      <c r="BL458" s="85"/>
      <c r="BM458" s="85"/>
      <c r="BN458" s="85"/>
      <c r="BO458" s="85"/>
      <c r="BP458" s="85"/>
      <c r="BQ458" s="85"/>
    </row>
    <row r="459" spans="1:69" ht="12.75">
      <c r="A459" s="85"/>
      <c r="B459" s="108"/>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c r="AN459" s="85"/>
      <c r="AO459" s="85"/>
      <c r="AP459" s="85"/>
      <c r="AQ459" s="85"/>
      <c r="AR459" s="85"/>
      <c r="AS459" s="85"/>
      <c r="AT459" s="85"/>
      <c r="AU459" s="85"/>
      <c r="AV459" s="85"/>
      <c r="AW459" s="85"/>
      <c r="AX459" s="85"/>
      <c r="AY459" s="85"/>
      <c r="AZ459" s="85"/>
      <c r="BA459" s="85"/>
      <c r="BB459" s="85"/>
      <c r="BC459" s="85"/>
      <c r="BD459" s="85"/>
      <c r="BE459" s="85"/>
      <c r="BF459" s="85"/>
      <c r="BG459" s="85"/>
      <c r="BH459" s="85"/>
      <c r="BI459" s="85"/>
      <c r="BJ459" s="85"/>
      <c r="BK459" s="85"/>
      <c r="BL459" s="85"/>
      <c r="BM459" s="85"/>
      <c r="BN459" s="85"/>
      <c r="BO459" s="85"/>
      <c r="BP459" s="85"/>
      <c r="BQ459" s="85"/>
    </row>
    <row r="460" spans="1:69" ht="12.75">
      <c r="A460" s="85"/>
      <c r="B460" s="108"/>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5"/>
      <c r="AZ460" s="85"/>
      <c r="BA460" s="85"/>
      <c r="BB460" s="85"/>
      <c r="BC460" s="85"/>
      <c r="BD460" s="85"/>
      <c r="BE460" s="85"/>
      <c r="BF460" s="85"/>
      <c r="BG460" s="85"/>
      <c r="BH460" s="85"/>
      <c r="BI460" s="85"/>
      <c r="BJ460" s="85"/>
      <c r="BK460" s="85"/>
      <c r="BL460" s="85"/>
      <c r="BM460" s="85"/>
      <c r="BN460" s="85"/>
      <c r="BO460" s="85"/>
      <c r="BP460" s="85"/>
      <c r="BQ460" s="85"/>
    </row>
    <row r="461" spans="1:69" ht="12.75">
      <c r="A461" s="85"/>
      <c r="B461" s="108"/>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c r="AN461" s="85"/>
      <c r="AO461" s="85"/>
      <c r="AP461" s="85"/>
      <c r="AQ461" s="85"/>
      <c r="AR461" s="85"/>
      <c r="AS461" s="85"/>
      <c r="AT461" s="85"/>
      <c r="AU461" s="85"/>
      <c r="AV461" s="85"/>
      <c r="AW461" s="85"/>
      <c r="AX461" s="85"/>
      <c r="AY461" s="85"/>
      <c r="AZ461" s="85"/>
      <c r="BA461" s="85"/>
      <c r="BB461" s="85"/>
      <c r="BC461" s="85"/>
      <c r="BD461" s="85"/>
      <c r="BE461" s="85"/>
      <c r="BF461" s="85"/>
      <c r="BG461" s="85"/>
      <c r="BH461" s="85"/>
      <c r="BI461" s="85"/>
      <c r="BJ461" s="85"/>
      <c r="BK461" s="85"/>
      <c r="BL461" s="85"/>
      <c r="BM461" s="85"/>
      <c r="BN461" s="85"/>
      <c r="BO461" s="85"/>
      <c r="BP461" s="85"/>
      <c r="BQ461" s="85"/>
    </row>
    <row r="462" spans="1:69" ht="12.75">
      <c r="A462" s="85"/>
      <c r="B462" s="108"/>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5"/>
      <c r="AY462" s="85"/>
      <c r="AZ462" s="85"/>
      <c r="BA462" s="85"/>
      <c r="BB462" s="85"/>
      <c r="BC462" s="85"/>
      <c r="BD462" s="85"/>
      <c r="BE462" s="85"/>
      <c r="BF462" s="85"/>
      <c r="BG462" s="85"/>
      <c r="BH462" s="85"/>
      <c r="BI462" s="85"/>
      <c r="BJ462" s="85"/>
      <c r="BK462" s="85"/>
      <c r="BL462" s="85"/>
      <c r="BM462" s="85"/>
      <c r="BN462" s="85"/>
      <c r="BO462" s="85"/>
      <c r="BP462" s="85"/>
      <c r="BQ462" s="85"/>
    </row>
    <row r="463" spans="1:69" ht="12.75">
      <c r="A463" s="85"/>
      <c r="B463" s="108"/>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c r="AO463" s="85"/>
      <c r="AP463" s="85"/>
      <c r="AQ463" s="85"/>
      <c r="AR463" s="85"/>
      <c r="AS463" s="85"/>
      <c r="AT463" s="85"/>
      <c r="AU463" s="85"/>
      <c r="AV463" s="85"/>
      <c r="AW463" s="85"/>
      <c r="AX463" s="85"/>
      <c r="AY463" s="85"/>
      <c r="AZ463" s="85"/>
      <c r="BA463" s="85"/>
      <c r="BB463" s="85"/>
      <c r="BC463" s="85"/>
      <c r="BD463" s="85"/>
      <c r="BE463" s="85"/>
      <c r="BF463" s="85"/>
      <c r="BG463" s="85"/>
      <c r="BH463" s="85"/>
      <c r="BI463" s="85"/>
      <c r="BJ463" s="85"/>
      <c r="BK463" s="85"/>
      <c r="BL463" s="85"/>
      <c r="BM463" s="85"/>
      <c r="BN463" s="85"/>
      <c r="BO463" s="85"/>
      <c r="BP463" s="85"/>
      <c r="BQ463" s="85"/>
    </row>
    <row r="464" spans="1:69" ht="12.75">
      <c r="A464" s="85"/>
      <c r="B464" s="108"/>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c r="AO464" s="85"/>
      <c r="AP464" s="85"/>
      <c r="AQ464" s="85"/>
      <c r="AR464" s="85"/>
      <c r="AS464" s="85"/>
      <c r="AT464" s="85"/>
      <c r="AU464" s="85"/>
      <c r="AV464" s="85"/>
      <c r="AW464" s="85"/>
      <c r="AX464" s="85"/>
      <c r="AY464" s="85"/>
      <c r="AZ464" s="85"/>
      <c r="BA464" s="85"/>
      <c r="BB464" s="85"/>
      <c r="BC464" s="85"/>
      <c r="BD464" s="85"/>
      <c r="BE464" s="85"/>
      <c r="BF464" s="85"/>
      <c r="BG464" s="85"/>
      <c r="BH464" s="85"/>
      <c r="BI464" s="85"/>
      <c r="BJ464" s="85"/>
      <c r="BK464" s="85"/>
      <c r="BL464" s="85"/>
      <c r="BM464" s="85"/>
      <c r="BN464" s="85"/>
      <c r="BO464" s="85"/>
      <c r="BP464" s="85"/>
      <c r="BQ464" s="85"/>
    </row>
    <row r="465" spans="1:69" ht="12.75">
      <c r="A465" s="85"/>
      <c r="B465" s="108"/>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c r="AO465" s="85"/>
      <c r="AP465" s="85"/>
      <c r="AQ465" s="85"/>
      <c r="AR465" s="85"/>
      <c r="AS465" s="85"/>
      <c r="AT465" s="85"/>
      <c r="AU465" s="85"/>
      <c r="AV465" s="85"/>
      <c r="AW465" s="85"/>
      <c r="AX465" s="85"/>
      <c r="AY465" s="85"/>
      <c r="AZ465" s="85"/>
      <c r="BA465" s="85"/>
      <c r="BB465" s="85"/>
      <c r="BC465" s="85"/>
      <c r="BD465" s="85"/>
      <c r="BE465" s="85"/>
      <c r="BF465" s="85"/>
      <c r="BG465" s="85"/>
      <c r="BH465" s="85"/>
      <c r="BI465" s="85"/>
      <c r="BJ465" s="85"/>
      <c r="BK465" s="85"/>
      <c r="BL465" s="85"/>
      <c r="BM465" s="85"/>
      <c r="BN465" s="85"/>
      <c r="BO465" s="85"/>
      <c r="BP465" s="85"/>
      <c r="BQ465" s="85"/>
    </row>
    <row r="466" spans="1:69" ht="12.75">
      <c r="A466" s="85"/>
      <c r="B466" s="108"/>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c r="AO466" s="85"/>
      <c r="AP466" s="85"/>
      <c r="AQ466" s="85"/>
      <c r="AR466" s="85"/>
      <c r="AS466" s="85"/>
      <c r="AT466" s="85"/>
      <c r="AU466" s="85"/>
      <c r="AV466" s="85"/>
      <c r="AW466" s="85"/>
      <c r="AX466" s="85"/>
      <c r="AY466" s="85"/>
      <c r="AZ466" s="85"/>
      <c r="BA466" s="85"/>
      <c r="BB466" s="85"/>
      <c r="BC466" s="85"/>
      <c r="BD466" s="85"/>
      <c r="BE466" s="85"/>
      <c r="BF466" s="85"/>
      <c r="BG466" s="85"/>
      <c r="BH466" s="85"/>
      <c r="BI466" s="85"/>
      <c r="BJ466" s="85"/>
      <c r="BK466" s="85"/>
      <c r="BL466" s="85"/>
      <c r="BM466" s="85"/>
      <c r="BN466" s="85"/>
      <c r="BO466" s="85"/>
      <c r="BP466" s="85"/>
      <c r="BQ466" s="85"/>
    </row>
    <row r="467" spans="1:69" ht="12.75">
      <c r="A467" s="85"/>
      <c r="B467" s="108"/>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c r="BD467" s="85"/>
      <c r="BE467" s="85"/>
      <c r="BF467" s="85"/>
      <c r="BG467" s="85"/>
      <c r="BH467" s="85"/>
      <c r="BI467" s="85"/>
      <c r="BJ467" s="85"/>
      <c r="BK467" s="85"/>
      <c r="BL467" s="85"/>
      <c r="BM467" s="85"/>
      <c r="BN467" s="85"/>
      <c r="BO467" s="85"/>
      <c r="BP467" s="85"/>
      <c r="BQ467" s="85"/>
    </row>
    <row r="468" spans="1:69" ht="12.75">
      <c r="A468" s="85"/>
      <c r="B468" s="108"/>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c r="AO468" s="85"/>
      <c r="AP468" s="85"/>
      <c r="AQ468" s="85"/>
      <c r="AR468" s="85"/>
      <c r="AS468" s="85"/>
      <c r="AT468" s="85"/>
      <c r="AU468" s="85"/>
      <c r="AV468" s="85"/>
      <c r="AW468" s="85"/>
      <c r="AX468" s="85"/>
      <c r="AY468" s="85"/>
      <c r="AZ468" s="85"/>
      <c r="BA468" s="85"/>
      <c r="BB468" s="85"/>
      <c r="BC468" s="85"/>
      <c r="BD468" s="85"/>
      <c r="BE468" s="85"/>
      <c r="BF468" s="85"/>
      <c r="BG468" s="85"/>
      <c r="BH468" s="85"/>
      <c r="BI468" s="85"/>
      <c r="BJ468" s="85"/>
      <c r="BK468" s="85"/>
      <c r="BL468" s="85"/>
      <c r="BM468" s="85"/>
      <c r="BN468" s="85"/>
      <c r="BO468" s="85"/>
      <c r="BP468" s="85"/>
      <c r="BQ468" s="85"/>
    </row>
    <row r="469" spans="1:69" ht="12.75">
      <c r="A469" s="85"/>
      <c r="B469" s="108"/>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c r="AN469" s="85"/>
      <c r="AO469" s="85"/>
      <c r="AP469" s="85"/>
      <c r="AQ469" s="85"/>
      <c r="AR469" s="85"/>
      <c r="AS469" s="85"/>
      <c r="AT469" s="85"/>
      <c r="AU469" s="85"/>
      <c r="AV469" s="85"/>
      <c r="AW469" s="85"/>
      <c r="AX469" s="85"/>
      <c r="AY469" s="85"/>
      <c r="AZ469" s="85"/>
      <c r="BA469" s="85"/>
      <c r="BB469" s="85"/>
      <c r="BC469" s="85"/>
      <c r="BD469" s="85"/>
      <c r="BE469" s="85"/>
      <c r="BF469" s="85"/>
      <c r="BG469" s="85"/>
      <c r="BH469" s="85"/>
      <c r="BI469" s="85"/>
      <c r="BJ469" s="85"/>
      <c r="BK469" s="85"/>
      <c r="BL469" s="85"/>
      <c r="BM469" s="85"/>
      <c r="BN469" s="85"/>
      <c r="BO469" s="85"/>
      <c r="BP469" s="85"/>
      <c r="BQ469" s="85"/>
    </row>
    <row r="470" spans="1:69" ht="12.75">
      <c r="A470" s="85"/>
      <c r="B470" s="108"/>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c r="AO470" s="85"/>
      <c r="AP470" s="85"/>
      <c r="AQ470" s="85"/>
      <c r="AR470" s="85"/>
      <c r="AS470" s="85"/>
      <c r="AT470" s="85"/>
      <c r="AU470" s="85"/>
      <c r="AV470" s="85"/>
      <c r="AW470" s="85"/>
      <c r="AX470" s="85"/>
      <c r="AY470" s="85"/>
      <c r="AZ470" s="85"/>
      <c r="BA470" s="85"/>
      <c r="BB470" s="85"/>
      <c r="BC470" s="85"/>
      <c r="BD470" s="85"/>
      <c r="BE470" s="85"/>
      <c r="BF470" s="85"/>
      <c r="BG470" s="85"/>
      <c r="BH470" s="85"/>
      <c r="BI470" s="85"/>
      <c r="BJ470" s="85"/>
      <c r="BK470" s="85"/>
      <c r="BL470" s="85"/>
      <c r="BM470" s="85"/>
      <c r="BN470" s="85"/>
      <c r="BO470" s="85"/>
      <c r="BP470" s="85"/>
      <c r="BQ470" s="85"/>
    </row>
    <row r="471" spans="1:69" ht="12.75">
      <c r="A471" s="85"/>
      <c r="B471" s="108"/>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c r="AN471" s="85"/>
      <c r="AO471" s="85"/>
      <c r="AP471" s="85"/>
      <c r="AQ471" s="85"/>
      <c r="AR471" s="85"/>
      <c r="AS471" s="85"/>
      <c r="AT471" s="85"/>
      <c r="AU471" s="85"/>
      <c r="AV471" s="85"/>
      <c r="AW471" s="85"/>
      <c r="AX471" s="85"/>
      <c r="AY471" s="85"/>
      <c r="AZ471" s="85"/>
      <c r="BA471" s="85"/>
      <c r="BB471" s="85"/>
      <c r="BC471" s="85"/>
      <c r="BD471" s="85"/>
      <c r="BE471" s="85"/>
      <c r="BF471" s="85"/>
      <c r="BG471" s="85"/>
      <c r="BH471" s="85"/>
      <c r="BI471" s="85"/>
      <c r="BJ471" s="85"/>
      <c r="BK471" s="85"/>
      <c r="BL471" s="85"/>
      <c r="BM471" s="85"/>
      <c r="BN471" s="85"/>
      <c r="BO471" s="85"/>
      <c r="BP471" s="85"/>
      <c r="BQ471" s="85"/>
    </row>
    <row r="472" spans="1:69" ht="12.75">
      <c r="A472" s="85"/>
      <c r="B472" s="108"/>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c r="AO472" s="85"/>
      <c r="AP472" s="85"/>
      <c r="AQ472" s="85"/>
      <c r="AR472" s="85"/>
      <c r="AS472" s="85"/>
      <c r="AT472" s="85"/>
      <c r="AU472" s="85"/>
      <c r="AV472" s="85"/>
      <c r="AW472" s="85"/>
      <c r="AX472" s="85"/>
      <c r="AY472" s="85"/>
      <c r="AZ472" s="85"/>
      <c r="BA472" s="85"/>
      <c r="BB472" s="85"/>
      <c r="BC472" s="85"/>
      <c r="BD472" s="85"/>
      <c r="BE472" s="85"/>
      <c r="BF472" s="85"/>
      <c r="BG472" s="85"/>
      <c r="BH472" s="85"/>
      <c r="BI472" s="85"/>
      <c r="BJ472" s="85"/>
      <c r="BK472" s="85"/>
      <c r="BL472" s="85"/>
      <c r="BM472" s="85"/>
      <c r="BN472" s="85"/>
      <c r="BO472" s="85"/>
      <c r="BP472" s="85"/>
      <c r="BQ472" s="85"/>
    </row>
    <row r="473" spans="1:69" ht="12.75">
      <c r="A473" s="85"/>
      <c r="B473" s="108"/>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c r="AO473" s="85"/>
      <c r="AP473" s="85"/>
      <c r="AQ473" s="85"/>
      <c r="AR473" s="85"/>
      <c r="AS473" s="85"/>
      <c r="AT473" s="85"/>
      <c r="AU473" s="85"/>
      <c r="AV473" s="85"/>
      <c r="AW473" s="85"/>
      <c r="AX473" s="85"/>
      <c r="AY473" s="85"/>
      <c r="AZ473" s="85"/>
      <c r="BA473" s="85"/>
      <c r="BB473" s="85"/>
      <c r="BC473" s="85"/>
      <c r="BD473" s="85"/>
      <c r="BE473" s="85"/>
      <c r="BF473" s="85"/>
      <c r="BG473" s="85"/>
      <c r="BH473" s="85"/>
      <c r="BI473" s="85"/>
      <c r="BJ473" s="85"/>
      <c r="BK473" s="85"/>
      <c r="BL473" s="85"/>
      <c r="BM473" s="85"/>
      <c r="BN473" s="85"/>
      <c r="BO473" s="85"/>
      <c r="BP473" s="85"/>
      <c r="BQ473" s="85"/>
    </row>
    <row r="474" spans="1:69" ht="12.75">
      <c r="A474" s="85"/>
      <c r="B474" s="108"/>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c r="AO474" s="85"/>
      <c r="AP474" s="85"/>
      <c r="AQ474" s="85"/>
      <c r="AR474" s="85"/>
      <c r="AS474" s="85"/>
      <c r="AT474" s="85"/>
      <c r="AU474" s="85"/>
      <c r="AV474" s="85"/>
      <c r="AW474" s="85"/>
      <c r="AX474" s="85"/>
      <c r="AY474" s="85"/>
      <c r="AZ474" s="85"/>
      <c r="BA474" s="85"/>
      <c r="BB474" s="85"/>
      <c r="BC474" s="85"/>
      <c r="BD474" s="85"/>
      <c r="BE474" s="85"/>
      <c r="BF474" s="85"/>
      <c r="BG474" s="85"/>
      <c r="BH474" s="85"/>
      <c r="BI474" s="85"/>
      <c r="BJ474" s="85"/>
      <c r="BK474" s="85"/>
      <c r="BL474" s="85"/>
      <c r="BM474" s="85"/>
      <c r="BN474" s="85"/>
      <c r="BO474" s="85"/>
      <c r="BP474" s="85"/>
      <c r="BQ474" s="85"/>
    </row>
    <row r="475" spans="1:69" ht="12.75">
      <c r="A475" s="85"/>
      <c r="B475" s="108"/>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c r="BD475" s="85"/>
      <c r="BE475" s="85"/>
      <c r="BF475" s="85"/>
      <c r="BG475" s="85"/>
      <c r="BH475" s="85"/>
      <c r="BI475" s="85"/>
      <c r="BJ475" s="85"/>
      <c r="BK475" s="85"/>
      <c r="BL475" s="85"/>
      <c r="BM475" s="85"/>
      <c r="BN475" s="85"/>
      <c r="BO475" s="85"/>
      <c r="BP475" s="85"/>
      <c r="BQ475" s="85"/>
    </row>
    <row r="476" spans="1:69" ht="12.75">
      <c r="A476" s="85"/>
      <c r="B476" s="108"/>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c r="AO476" s="85"/>
      <c r="AP476" s="85"/>
      <c r="AQ476" s="85"/>
      <c r="AR476" s="85"/>
      <c r="AS476" s="85"/>
      <c r="AT476" s="85"/>
      <c r="AU476" s="85"/>
      <c r="AV476" s="85"/>
      <c r="AW476" s="85"/>
      <c r="AX476" s="85"/>
      <c r="AY476" s="85"/>
      <c r="AZ476" s="85"/>
      <c r="BA476" s="85"/>
      <c r="BB476" s="85"/>
      <c r="BC476" s="85"/>
      <c r="BD476" s="85"/>
      <c r="BE476" s="85"/>
      <c r="BF476" s="85"/>
      <c r="BG476" s="85"/>
      <c r="BH476" s="85"/>
      <c r="BI476" s="85"/>
      <c r="BJ476" s="85"/>
      <c r="BK476" s="85"/>
      <c r="BL476" s="85"/>
      <c r="BM476" s="85"/>
      <c r="BN476" s="85"/>
      <c r="BO476" s="85"/>
      <c r="BP476" s="85"/>
      <c r="BQ476" s="85"/>
    </row>
    <row r="477" spans="1:69" ht="12.75">
      <c r="A477" s="85"/>
      <c r="B477" s="108"/>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c r="AN477" s="85"/>
      <c r="AO477" s="85"/>
      <c r="AP477" s="85"/>
      <c r="AQ477" s="85"/>
      <c r="AR477" s="85"/>
      <c r="AS477" s="85"/>
      <c r="AT477" s="85"/>
      <c r="AU477" s="85"/>
      <c r="AV477" s="85"/>
      <c r="AW477" s="85"/>
      <c r="AX477" s="85"/>
      <c r="AY477" s="85"/>
      <c r="AZ477" s="85"/>
      <c r="BA477" s="85"/>
      <c r="BB477" s="85"/>
      <c r="BC477" s="85"/>
      <c r="BD477" s="85"/>
      <c r="BE477" s="85"/>
      <c r="BF477" s="85"/>
      <c r="BG477" s="85"/>
      <c r="BH477" s="85"/>
      <c r="BI477" s="85"/>
      <c r="BJ477" s="85"/>
      <c r="BK477" s="85"/>
      <c r="BL477" s="85"/>
      <c r="BM477" s="85"/>
      <c r="BN477" s="85"/>
      <c r="BO477" s="85"/>
      <c r="BP477" s="85"/>
      <c r="BQ477" s="85"/>
    </row>
    <row r="478" spans="1:69" ht="12.75">
      <c r="A478" s="85"/>
      <c r="B478" s="108"/>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c r="AO478" s="85"/>
      <c r="AP478" s="85"/>
      <c r="AQ478" s="85"/>
      <c r="AR478" s="85"/>
      <c r="AS478" s="85"/>
      <c r="AT478" s="85"/>
      <c r="AU478" s="85"/>
      <c r="AV478" s="85"/>
      <c r="AW478" s="85"/>
      <c r="AX478" s="85"/>
      <c r="AY478" s="85"/>
      <c r="AZ478" s="85"/>
      <c r="BA478" s="85"/>
      <c r="BB478" s="85"/>
      <c r="BC478" s="85"/>
      <c r="BD478" s="85"/>
      <c r="BE478" s="85"/>
      <c r="BF478" s="85"/>
      <c r="BG478" s="85"/>
      <c r="BH478" s="85"/>
      <c r="BI478" s="85"/>
      <c r="BJ478" s="85"/>
      <c r="BK478" s="85"/>
      <c r="BL478" s="85"/>
      <c r="BM478" s="85"/>
      <c r="BN478" s="85"/>
      <c r="BO478" s="85"/>
      <c r="BP478" s="85"/>
      <c r="BQ478" s="85"/>
    </row>
    <row r="479" spans="1:69" ht="12.75">
      <c r="A479" s="85"/>
      <c r="B479" s="108"/>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c r="AN479" s="85"/>
      <c r="AO479" s="85"/>
      <c r="AP479" s="85"/>
      <c r="AQ479" s="85"/>
      <c r="AR479" s="85"/>
      <c r="AS479" s="85"/>
      <c r="AT479" s="85"/>
      <c r="AU479" s="85"/>
      <c r="AV479" s="85"/>
      <c r="AW479" s="85"/>
      <c r="AX479" s="85"/>
      <c r="AY479" s="85"/>
      <c r="AZ479" s="85"/>
      <c r="BA479" s="85"/>
      <c r="BB479" s="85"/>
      <c r="BC479" s="85"/>
      <c r="BD479" s="85"/>
      <c r="BE479" s="85"/>
      <c r="BF479" s="85"/>
      <c r="BG479" s="85"/>
      <c r="BH479" s="85"/>
      <c r="BI479" s="85"/>
      <c r="BJ479" s="85"/>
      <c r="BK479" s="85"/>
      <c r="BL479" s="85"/>
      <c r="BM479" s="85"/>
      <c r="BN479" s="85"/>
      <c r="BO479" s="85"/>
      <c r="BP479" s="85"/>
      <c r="BQ479" s="85"/>
    </row>
    <row r="480" spans="1:69" ht="12.75">
      <c r="A480" s="85"/>
      <c r="B480" s="108"/>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c r="AN480" s="85"/>
      <c r="AO480" s="85"/>
      <c r="AP480" s="85"/>
      <c r="AQ480" s="85"/>
      <c r="AR480" s="85"/>
      <c r="AS480" s="85"/>
      <c r="AT480" s="85"/>
      <c r="AU480" s="85"/>
      <c r="AV480" s="85"/>
      <c r="AW480" s="85"/>
      <c r="AX480" s="85"/>
      <c r="AY480" s="85"/>
      <c r="AZ480" s="85"/>
      <c r="BA480" s="85"/>
      <c r="BB480" s="85"/>
      <c r="BC480" s="85"/>
      <c r="BD480" s="85"/>
      <c r="BE480" s="85"/>
      <c r="BF480" s="85"/>
      <c r="BG480" s="85"/>
      <c r="BH480" s="85"/>
      <c r="BI480" s="85"/>
      <c r="BJ480" s="85"/>
      <c r="BK480" s="85"/>
      <c r="BL480" s="85"/>
      <c r="BM480" s="85"/>
      <c r="BN480" s="85"/>
      <c r="BO480" s="85"/>
      <c r="BP480" s="85"/>
      <c r="BQ480" s="85"/>
    </row>
    <row r="481" spans="1:69" ht="12.75">
      <c r="A481" s="85"/>
      <c r="B481" s="108"/>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85"/>
      <c r="AW481" s="85"/>
      <c r="AX481" s="85"/>
      <c r="AY481" s="85"/>
      <c r="AZ481" s="85"/>
      <c r="BA481" s="85"/>
      <c r="BB481" s="85"/>
      <c r="BC481" s="85"/>
      <c r="BD481" s="85"/>
      <c r="BE481" s="85"/>
      <c r="BF481" s="85"/>
      <c r="BG481" s="85"/>
      <c r="BH481" s="85"/>
      <c r="BI481" s="85"/>
      <c r="BJ481" s="85"/>
      <c r="BK481" s="85"/>
      <c r="BL481" s="85"/>
      <c r="BM481" s="85"/>
      <c r="BN481" s="85"/>
      <c r="BO481" s="85"/>
      <c r="BP481" s="85"/>
      <c r="BQ481" s="85"/>
    </row>
    <row r="482" spans="1:69" ht="12.75">
      <c r="A482" s="85"/>
      <c r="B482" s="108"/>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85"/>
      <c r="AY482" s="85"/>
      <c r="AZ482" s="85"/>
      <c r="BA482" s="85"/>
      <c r="BB482" s="85"/>
      <c r="BC482" s="85"/>
      <c r="BD482" s="85"/>
      <c r="BE482" s="85"/>
      <c r="BF482" s="85"/>
      <c r="BG482" s="85"/>
      <c r="BH482" s="85"/>
      <c r="BI482" s="85"/>
      <c r="BJ482" s="85"/>
      <c r="BK482" s="85"/>
      <c r="BL482" s="85"/>
      <c r="BM482" s="85"/>
      <c r="BN482" s="85"/>
      <c r="BO482" s="85"/>
      <c r="BP482" s="85"/>
      <c r="BQ482" s="85"/>
    </row>
    <row r="483" spans="1:69" ht="12.75">
      <c r="A483" s="85"/>
      <c r="B483" s="108"/>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M483" s="85"/>
      <c r="BN483" s="85"/>
      <c r="BO483" s="85"/>
      <c r="BP483" s="85"/>
      <c r="BQ483" s="85"/>
    </row>
    <row r="484" spans="1:69" ht="12.75">
      <c r="A484" s="85"/>
      <c r="B484" s="108"/>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M484" s="85"/>
      <c r="BN484" s="85"/>
      <c r="BO484" s="85"/>
      <c r="BP484" s="85"/>
      <c r="BQ484" s="85"/>
    </row>
    <row r="485" spans="1:69" ht="12.75">
      <c r="A485" s="85"/>
      <c r="B485" s="108"/>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c r="AO485" s="85"/>
      <c r="AP485" s="85"/>
      <c r="AQ485" s="85"/>
      <c r="AR485" s="85"/>
      <c r="AS485" s="85"/>
      <c r="AT485" s="85"/>
      <c r="AU485" s="85"/>
      <c r="AV485" s="85"/>
      <c r="AW485" s="85"/>
      <c r="AX485" s="85"/>
      <c r="AY485" s="85"/>
      <c r="AZ485" s="85"/>
      <c r="BA485" s="85"/>
      <c r="BB485" s="85"/>
      <c r="BC485" s="85"/>
      <c r="BD485" s="85"/>
      <c r="BE485" s="85"/>
      <c r="BF485" s="85"/>
      <c r="BG485" s="85"/>
      <c r="BH485" s="85"/>
      <c r="BI485" s="85"/>
      <c r="BJ485" s="85"/>
      <c r="BK485" s="85"/>
      <c r="BL485" s="85"/>
      <c r="BM485" s="85"/>
      <c r="BN485" s="85"/>
      <c r="BO485" s="85"/>
      <c r="BP485" s="85"/>
      <c r="BQ485" s="85"/>
    </row>
    <row r="486" spans="1:69" ht="12.75">
      <c r="A486" s="85"/>
      <c r="B486" s="108"/>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c r="BD486" s="85"/>
      <c r="BE486" s="85"/>
      <c r="BF486" s="85"/>
      <c r="BG486" s="85"/>
      <c r="BH486" s="85"/>
      <c r="BI486" s="85"/>
      <c r="BJ486" s="85"/>
      <c r="BK486" s="85"/>
      <c r="BL486" s="85"/>
      <c r="BM486" s="85"/>
      <c r="BN486" s="85"/>
      <c r="BO486" s="85"/>
      <c r="BP486" s="85"/>
      <c r="BQ486" s="85"/>
    </row>
    <row r="487" spans="1:69" ht="12.75">
      <c r="A487" s="85"/>
      <c r="B487" s="108"/>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c r="AN487" s="85"/>
      <c r="AO487" s="85"/>
      <c r="AP487" s="85"/>
      <c r="AQ487" s="85"/>
      <c r="AR487" s="85"/>
      <c r="AS487" s="85"/>
      <c r="AT487" s="85"/>
      <c r="AU487" s="85"/>
      <c r="AV487" s="85"/>
      <c r="AW487" s="85"/>
      <c r="AX487" s="85"/>
      <c r="AY487" s="85"/>
      <c r="AZ487" s="85"/>
      <c r="BA487" s="85"/>
      <c r="BB487" s="85"/>
      <c r="BC487" s="85"/>
      <c r="BD487" s="85"/>
      <c r="BE487" s="85"/>
      <c r="BF487" s="85"/>
      <c r="BG487" s="85"/>
      <c r="BH487" s="85"/>
      <c r="BI487" s="85"/>
      <c r="BJ487" s="85"/>
      <c r="BK487" s="85"/>
      <c r="BL487" s="85"/>
      <c r="BM487" s="85"/>
      <c r="BN487" s="85"/>
      <c r="BO487" s="85"/>
      <c r="BP487" s="85"/>
      <c r="BQ487" s="85"/>
    </row>
    <row r="488" spans="1:69" ht="12.75">
      <c r="A488" s="85"/>
      <c r="B488" s="108"/>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c r="AN488" s="85"/>
      <c r="AO488" s="85"/>
      <c r="AP488" s="85"/>
      <c r="AQ488" s="85"/>
      <c r="AR488" s="85"/>
      <c r="AS488" s="85"/>
      <c r="AT488" s="85"/>
      <c r="AU488" s="85"/>
      <c r="AV488" s="85"/>
      <c r="AW488" s="85"/>
      <c r="AX488" s="85"/>
      <c r="AY488" s="85"/>
      <c r="AZ488" s="85"/>
      <c r="BA488" s="85"/>
      <c r="BB488" s="85"/>
      <c r="BC488" s="85"/>
      <c r="BD488" s="85"/>
      <c r="BE488" s="85"/>
      <c r="BF488" s="85"/>
      <c r="BG488" s="85"/>
      <c r="BH488" s="85"/>
      <c r="BI488" s="85"/>
      <c r="BJ488" s="85"/>
      <c r="BK488" s="85"/>
      <c r="BL488" s="85"/>
      <c r="BM488" s="85"/>
      <c r="BN488" s="85"/>
      <c r="BO488" s="85"/>
      <c r="BP488" s="85"/>
      <c r="BQ488" s="85"/>
    </row>
    <row r="489" spans="1:69" ht="12.75">
      <c r="A489" s="85"/>
      <c r="B489" s="108"/>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c r="AO489" s="85"/>
      <c r="AP489" s="85"/>
      <c r="AQ489" s="85"/>
      <c r="AR489" s="85"/>
      <c r="AS489" s="85"/>
      <c r="AT489" s="85"/>
      <c r="AU489" s="85"/>
      <c r="AV489" s="85"/>
      <c r="AW489" s="85"/>
      <c r="AX489" s="85"/>
      <c r="AY489" s="85"/>
      <c r="AZ489" s="85"/>
      <c r="BA489" s="85"/>
      <c r="BB489" s="85"/>
      <c r="BC489" s="85"/>
      <c r="BD489" s="85"/>
      <c r="BE489" s="85"/>
      <c r="BF489" s="85"/>
      <c r="BG489" s="85"/>
      <c r="BH489" s="85"/>
      <c r="BI489" s="85"/>
      <c r="BJ489" s="85"/>
      <c r="BK489" s="85"/>
      <c r="BL489" s="85"/>
      <c r="BM489" s="85"/>
      <c r="BN489" s="85"/>
      <c r="BO489" s="85"/>
      <c r="BP489" s="85"/>
      <c r="BQ489" s="85"/>
    </row>
    <row r="490" spans="1:69" ht="12.75">
      <c r="A490" s="85"/>
      <c r="B490" s="108"/>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c r="AN490" s="85"/>
      <c r="AO490" s="85"/>
      <c r="AP490" s="85"/>
      <c r="AQ490" s="85"/>
      <c r="AR490" s="85"/>
      <c r="AS490" s="85"/>
      <c r="AT490" s="85"/>
      <c r="AU490" s="85"/>
      <c r="AV490" s="85"/>
      <c r="AW490" s="85"/>
      <c r="AX490" s="85"/>
      <c r="AY490" s="85"/>
      <c r="AZ490" s="85"/>
      <c r="BA490" s="85"/>
      <c r="BB490" s="85"/>
      <c r="BC490" s="85"/>
      <c r="BD490" s="85"/>
      <c r="BE490" s="85"/>
      <c r="BF490" s="85"/>
      <c r="BG490" s="85"/>
      <c r="BH490" s="85"/>
      <c r="BI490" s="85"/>
      <c r="BJ490" s="85"/>
      <c r="BK490" s="85"/>
      <c r="BL490" s="85"/>
      <c r="BM490" s="85"/>
      <c r="BN490" s="85"/>
      <c r="BO490" s="85"/>
      <c r="BP490" s="85"/>
      <c r="BQ490" s="85"/>
    </row>
    <row r="491" spans="1:69" ht="12.75">
      <c r="A491" s="85"/>
      <c r="B491" s="108"/>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c r="AN491" s="85"/>
      <c r="AO491" s="85"/>
      <c r="AP491" s="85"/>
      <c r="AQ491" s="85"/>
      <c r="AR491" s="85"/>
      <c r="AS491" s="85"/>
      <c r="AT491" s="85"/>
      <c r="AU491" s="85"/>
      <c r="AV491" s="85"/>
      <c r="AW491" s="85"/>
      <c r="AX491" s="85"/>
      <c r="AY491" s="85"/>
      <c r="AZ491" s="85"/>
      <c r="BA491" s="85"/>
      <c r="BB491" s="85"/>
      <c r="BC491" s="85"/>
      <c r="BD491" s="85"/>
      <c r="BE491" s="85"/>
      <c r="BF491" s="85"/>
      <c r="BG491" s="85"/>
      <c r="BH491" s="85"/>
      <c r="BI491" s="85"/>
      <c r="BJ491" s="85"/>
      <c r="BK491" s="85"/>
      <c r="BL491" s="85"/>
      <c r="BM491" s="85"/>
      <c r="BN491" s="85"/>
      <c r="BO491" s="85"/>
      <c r="BP491" s="85"/>
      <c r="BQ491" s="85"/>
    </row>
    <row r="492" spans="1:69" ht="12.75">
      <c r="A492" s="85"/>
      <c r="B492" s="108"/>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c r="AN492" s="85"/>
      <c r="AO492" s="85"/>
      <c r="AP492" s="85"/>
      <c r="AQ492" s="85"/>
      <c r="AR492" s="85"/>
      <c r="AS492" s="85"/>
      <c r="AT492" s="85"/>
      <c r="AU492" s="85"/>
      <c r="AV492" s="85"/>
      <c r="AW492" s="85"/>
      <c r="AX492" s="85"/>
      <c r="AY492" s="85"/>
      <c r="AZ492" s="85"/>
      <c r="BA492" s="85"/>
      <c r="BB492" s="85"/>
      <c r="BC492" s="85"/>
      <c r="BD492" s="85"/>
      <c r="BE492" s="85"/>
      <c r="BF492" s="85"/>
      <c r="BG492" s="85"/>
      <c r="BH492" s="85"/>
      <c r="BI492" s="85"/>
      <c r="BJ492" s="85"/>
      <c r="BK492" s="85"/>
      <c r="BL492" s="85"/>
      <c r="BM492" s="85"/>
      <c r="BN492" s="85"/>
      <c r="BO492" s="85"/>
      <c r="BP492" s="85"/>
      <c r="BQ492" s="85"/>
    </row>
    <row r="493" spans="1:69" ht="12.75">
      <c r="A493" s="85"/>
      <c r="B493" s="108"/>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c r="BD493" s="85"/>
      <c r="BE493" s="85"/>
      <c r="BF493" s="85"/>
      <c r="BG493" s="85"/>
      <c r="BH493" s="85"/>
      <c r="BI493" s="85"/>
      <c r="BJ493" s="85"/>
      <c r="BK493" s="85"/>
      <c r="BL493" s="85"/>
      <c r="BM493" s="85"/>
      <c r="BN493" s="85"/>
      <c r="BO493" s="85"/>
      <c r="BP493" s="85"/>
      <c r="BQ493" s="85"/>
    </row>
    <row r="494" spans="1:69" ht="12.75">
      <c r="A494" s="85"/>
      <c r="B494" s="108"/>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c r="AN494" s="85"/>
      <c r="AO494" s="85"/>
      <c r="AP494" s="85"/>
      <c r="AQ494" s="85"/>
      <c r="AR494" s="85"/>
      <c r="AS494" s="85"/>
      <c r="AT494" s="85"/>
      <c r="AU494" s="85"/>
      <c r="AV494" s="85"/>
      <c r="AW494" s="85"/>
      <c r="AX494" s="85"/>
      <c r="AY494" s="85"/>
      <c r="AZ494" s="85"/>
      <c r="BA494" s="85"/>
      <c r="BB494" s="85"/>
      <c r="BC494" s="85"/>
      <c r="BD494" s="85"/>
      <c r="BE494" s="85"/>
      <c r="BF494" s="85"/>
      <c r="BG494" s="85"/>
      <c r="BH494" s="85"/>
      <c r="BI494" s="85"/>
      <c r="BJ494" s="85"/>
      <c r="BK494" s="85"/>
      <c r="BL494" s="85"/>
      <c r="BM494" s="85"/>
      <c r="BN494" s="85"/>
      <c r="BO494" s="85"/>
      <c r="BP494" s="85"/>
      <c r="BQ494" s="85"/>
    </row>
    <row r="495" spans="1:69" ht="12.75">
      <c r="A495" s="85"/>
      <c r="B495" s="108"/>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c r="AN495" s="85"/>
      <c r="AO495" s="85"/>
      <c r="AP495" s="85"/>
      <c r="AQ495" s="85"/>
      <c r="AR495" s="85"/>
      <c r="AS495" s="85"/>
      <c r="AT495" s="85"/>
      <c r="AU495" s="85"/>
      <c r="AV495" s="85"/>
      <c r="AW495" s="85"/>
      <c r="AX495" s="85"/>
      <c r="AY495" s="85"/>
      <c r="AZ495" s="85"/>
      <c r="BA495" s="85"/>
      <c r="BB495" s="85"/>
      <c r="BC495" s="85"/>
      <c r="BD495" s="85"/>
      <c r="BE495" s="85"/>
      <c r="BF495" s="85"/>
      <c r="BG495" s="85"/>
      <c r="BH495" s="85"/>
      <c r="BI495" s="85"/>
      <c r="BJ495" s="85"/>
      <c r="BK495" s="85"/>
      <c r="BL495" s="85"/>
      <c r="BM495" s="85"/>
      <c r="BN495" s="85"/>
      <c r="BO495" s="85"/>
      <c r="BP495" s="85"/>
      <c r="BQ495" s="85"/>
    </row>
    <row r="496" spans="1:69" ht="12.75">
      <c r="A496" s="85"/>
      <c r="B496" s="108"/>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c r="AN496" s="85"/>
      <c r="AO496" s="85"/>
      <c r="AP496" s="85"/>
      <c r="AQ496" s="85"/>
      <c r="AR496" s="85"/>
      <c r="AS496" s="85"/>
      <c r="AT496" s="85"/>
      <c r="AU496" s="85"/>
      <c r="AV496" s="85"/>
      <c r="AW496" s="85"/>
      <c r="AX496" s="85"/>
      <c r="AY496" s="85"/>
      <c r="AZ496" s="85"/>
      <c r="BA496" s="85"/>
      <c r="BB496" s="85"/>
      <c r="BC496" s="85"/>
      <c r="BD496" s="85"/>
      <c r="BE496" s="85"/>
      <c r="BF496" s="85"/>
      <c r="BG496" s="85"/>
      <c r="BH496" s="85"/>
      <c r="BI496" s="85"/>
      <c r="BJ496" s="85"/>
      <c r="BK496" s="85"/>
      <c r="BL496" s="85"/>
      <c r="BM496" s="85"/>
      <c r="BN496" s="85"/>
      <c r="BO496" s="85"/>
      <c r="BP496" s="85"/>
      <c r="BQ496" s="85"/>
    </row>
    <row r="497" spans="1:69" ht="12.75">
      <c r="A497" s="85"/>
      <c r="B497" s="108"/>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c r="AO497" s="85"/>
      <c r="AP497" s="85"/>
      <c r="AQ497" s="85"/>
      <c r="AR497" s="85"/>
      <c r="AS497" s="85"/>
      <c r="AT497" s="85"/>
      <c r="AU497" s="85"/>
      <c r="AV497" s="85"/>
      <c r="AW497" s="85"/>
      <c r="AX497" s="85"/>
      <c r="AY497" s="85"/>
      <c r="AZ497" s="85"/>
      <c r="BA497" s="85"/>
      <c r="BB497" s="85"/>
      <c r="BC497" s="85"/>
      <c r="BD497" s="85"/>
      <c r="BE497" s="85"/>
      <c r="BF497" s="85"/>
      <c r="BG497" s="85"/>
      <c r="BH497" s="85"/>
      <c r="BI497" s="85"/>
      <c r="BJ497" s="85"/>
      <c r="BK497" s="85"/>
      <c r="BL497" s="85"/>
      <c r="BM497" s="85"/>
      <c r="BN497" s="85"/>
      <c r="BO497" s="85"/>
      <c r="BP497" s="85"/>
      <c r="BQ497" s="85"/>
    </row>
    <row r="498" spans="1:69" ht="12.75">
      <c r="A498" s="85"/>
      <c r="B498" s="108"/>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c r="AN498" s="85"/>
      <c r="AO498" s="85"/>
      <c r="AP498" s="85"/>
      <c r="AQ498" s="85"/>
      <c r="AR498" s="85"/>
      <c r="AS498" s="85"/>
      <c r="AT498" s="85"/>
      <c r="AU498" s="85"/>
      <c r="AV498" s="85"/>
      <c r="AW498" s="85"/>
      <c r="AX498" s="85"/>
      <c r="AY498" s="85"/>
      <c r="AZ498" s="85"/>
      <c r="BA498" s="85"/>
      <c r="BB498" s="85"/>
      <c r="BC498" s="85"/>
      <c r="BD498" s="85"/>
      <c r="BE498" s="85"/>
      <c r="BF498" s="85"/>
      <c r="BG498" s="85"/>
      <c r="BH498" s="85"/>
      <c r="BI498" s="85"/>
      <c r="BJ498" s="85"/>
      <c r="BK498" s="85"/>
      <c r="BL498" s="85"/>
      <c r="BM498" s="85"/>
      <c r="BN498" s="85"/>
      <c r="BO498" s="85"/>
      <c r="BP498" s="85"/>
      <c r="BQ498" s="85"/>
    </row>
    <row r="499" spans="1:69" ht="12.75">
      <c r="A499" s="85"/>
      <c r="B499" s="108"/>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c r="AN499" s="85"/>
      <c r="AO499" s="85"/>
      <c r="AP499" s="85"/>
      <c r="AQ499" s="85"/>
      <c r="AR499" s="85"/>
      <c r="AS499" s="85"/>
      <c r="AT499" s="85"/>
      <c r="AU499" s="85"/>
      <c r="AV499" s="85"/>
      <c r="AW499" s="85"/>
      <c r="AX499" s="85"/>
      <c r="AY499" s="85"/>
      <c r="AZ499" s="85"/>
      <c r="BA499" s="85"/>
      <c r="BB499" s="85"/>
      <c r="BC499" s="85"/>
      <c r="BD499" s="85"/>
      <c r="BE499" s="85"/>
      <c r="BF499" s="85"/>
      <c r="BG499" s="85"/>
      <c r="BH499" s="85"/>
      <c r="BI499" s="85"/>
      <c r="BJ499" s="85"/>
      <c r="BK499" s="85"/>
      <c r="BL499" s="85"/>
      <c r="BM499" s="85"/>
      <c r="BN499" s="85"/>
      <c r="BO499" s="85"/>
      <c r="BP499" s="85"/>
      <c r="BQ499" s="85"/>
    </row>
    <row r="500" spans="1:69" ht="12.75">
      <c r="A500" s="85"/>
      <c r="B500" s="108"/>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c r="BB500" s="85"/>
      <c r="BC500" s="85"/>
      <c r="BD500" s="85"/>
      <c r="BE500" s="85"/>
      <c r="BF500" s="85"/>
      <c r="BG500" s="85"/>
      <c r="BH500" s="85"/>
      <c r="BI500" s="85"/>
      <c r="BJ500" s="85"/>
      <c r="BK500" s="85"/>
      <c r="BL500" s="85"/>
      <c r="BM500" s="85"/>
      <c r="BN500" s="85"/>
      <c r="BO500" s="85"/>
      <c r="BP500" s="85"/>
      <c r="BQ500" s="85"/>
    </row>
    <row r="501" spans="1:69" ht="12.75">
      <c r="A501" s="85"/>
      <c r="B501" s="108"/>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c r="AO501" s="85"/>
      <c r="AP501" s="85"/>
      <c r="AQ501" s="85"/>
      <c r="AR501" s="85"/>
      <c r="AS501" s="85"/>
      <c r="AT501" s="85"/>
      <c r="AU501" s="85"/>
      <c r="AV501" s="85"/>
      <c r="AW501" s="85"/>
      <c r="AX501" s="85"/>
      <c r="AY501" s="85"/>
      <c r="AZ501" s="85"/>
      <c r="BA501" s="85"/>
      <c r="BB501" s="85"/>
      <c r="BC501" s="85"/>
      <c r="BD501" s="85"/>
      <c r="BE501" s="85"/>
      <c r="BF501" s="85"/>
      <c r="BG501" s="85"/>
      <c r="BH501" s="85"/>
      <c r="BI501" s="85"/>
      <c r="BJ501" s="85"/>
      <c r="BK501" s="85"/>
      <c r="BL501" s="85"/>
      <c r="BM501" s="85"/>
      <c r="BN501" s="85"/>
      <c r="BO501" s="85"/>
      <c r="BP501" s="85"/>
      <c r="BQ501" s="85"/>
    </row>
    <row r="502" spans="1:69" ht="12.75">
      <c r="A502" s="85"/>
      <c r="B502" s="108"/>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c r="AO502" s="85"/>
      <c r="AP502" s="85"/>
      <c r="AQ502" s="85"/>
      <c r="AR502" s="85"/>
      <c r="AS502" s="85"/>
      <c r="AT502" s="85"/>
      <c r="AU502" s="85"/>
      <c r="AV502" s="85"/>
      <c r="AW502" s="85"/>
      <c r="AX502" s="85"/>
      <c r="AY502" s="85"/>
      <c r="AZ502" s="85"/>
      <c r="BA502" s="85"/>
      <c r="BB502" s="85"/>
      <c r="BC502" s="85"/>
      <c r="BD502" s="85"/>
      <c r="BE502" s="85"/>
      <c r="BF502" s="85"/>
      <c r="BG502" s="85"/>
      <c r="BH502" s="85"/>
      <c r="BI502" s="85"/>
      <c r="BJ502" s="85"/>
      <c r="BK502" s="85"/>
      <c r="BL502" s="85"/>
      <c r="BM502" s="85"/>
      <c r="BN502" s="85"/>
      <c r="BO502" s="85"/>
      <c r="BP502" s="85"/>
      <c r="BQ502" s="85"/>
    </row>
    <row r="503" spans="1:69" ht="12.75">
      <c r="A503" s="85"/>
      <c r="B503" s="108"/>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c r="AN503" s="85"/>
      <c r="AO503" s="85"/>
      <c r="AP503" s="85"/>
      <c r="AQ503" s="85"/>
      <c r="AR503" s="85"/>
      <c r="AS503" s="85"/>
      <c r="AT503" s="85"/>
      <c r="AU503" s="85"/>
      <c r="AV503" s="85"/>
      <c r="AW503" s="85"/>
      <c r="AX503" s="85"/>
      <c r="AY503" s="85"/>
      <c r="AZ503" s="85"/>
      <c r="BA503" s="85"/>
      <c r="BB503" s="85"/>
      <c r="BC503" s="85"/>
      <c r="BD503" s="85"/>
      <c r="BE503" s="85"/>
      <c r="BF503" s="85"/>
      <c r="BG503" s="85"/>
      <c r="BH503" s="85"/>
      <c r="BI503" s="85"/>
      <c r="BJ503" s="85"/>
      <c r="BK503" s="85"/>
      <c r="BL503" s="85"/>
      <c r="BM503" s="85"/>
      <c r="BN503" s="85"/>
      <c r="BO503" s="85"/>
      <c r="BP503" s="85"/>
      <c r="BQ503" s="85"/>
    </row>
    <row r="504" spans="1:69" ht="12.75">
      <c r="A504" s="85"/>
      <c r="B504" s="108"/>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c r="AN504" s="85"/>
      <c r="AO504" s="85"/>
      <c r="AP504" s="85"/>
      <c r="AQ504" s="85"/>
      <c r="AR504" s="85"/>
      <c r="AS504" s="85"/>
      <c r="AT504" s="85"/>
      <c r="AU504" s="85"/>
      <c r="AV504" s="85"/>
      <c r="AW504" s="85"/>
      <c r="AX504" s="85"/>
      <c r="AY504" s="85"/>
      <c r="AZ504" s="85"/>
      <c r="BA504" s="85"/>
      <c r="BB504" s="85"/>
      <c r="BC504" s="85"/>
      <c r="BD504" s="85"/>
      <c r="BE504" s="85"/>
      <c r="BF504" s="85"/>
      <c r="BG504" s="85"/>
      <c r="BH504" s="85"/>
      <c r="BI504" s="85"/>
      <c r="BJ504" s="85"/>
      <c r="BK504" s="85"/>
      <c r="BL504" s="85"/>
      <c r="BM504" s="85"/>
      <c r="BN504" s="85"/>
      <c r="BO504" s="85"/>
      <c r="BP504" s="85"/>
      <c r="BQ504" s="85"/>
    </row>
    <row r="505" spans="1:69" ht="12.75">
      <c r="A505" s="85"/>
      <c r="B505" s="108"/>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c r="AN505" s="85"/>
      <c r="AO505" s="85"/>
      <c r="AP505" s="85"/>
      <c r="AQ505" s="85"/>
      <c r="AR505" s="85"/>
      <c r="AS505" s="85"/>
      <c r="AT505" s="85"/>
      <c r="AU505" s="85"/>
      <c r="AV505" s="85"/>
      <c r="AW505" s="85"/>
      <c r="AX505" s="85"/>
      <c r="AY505" s="85"/>
      <c r="AZ505" s="85"/>
      <c r="BA505" s="85"/>
      <c r="BB505" s="85"/>
      <c r="BC505" s="85"/>
      <c r="BD505" s="85"/>
      <c r="BE505" s="85"/>
      <c r="BF505" s="85"/>
      <c r="BG505" s="85"/>
      <c r="BH505" s="85"/>
      <c r="BI505" s="85"/>
      <c r="BJ505" s="85"/>
      <c r="BK505" s="85"/>
      <c r="BL505" s="85"/>
      <c r="BM505" s="85"/>
      <c r="BN505" s="85"/>
      <c r="BO505" s="85"/>
      <c r="BP505" s="85"/>
      <c r="BQ505" s="85"/>
    </row>
    <row r="506" spans="1:69" ht="12.75">
      <c r="A506" s="85"/>
      <c r="B506" s="108"/>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c r="AN506" s="85"/>
      <c r="AO506" s="85"/>
      <c r="AP506" s="85"/>
      <c r="AQ506" s="85"/>
      <c r="AR506" s="85"/>
      <c r="AS506" s="85"/>
      <c r="AT506" s="85"/>
      <c r="AU506" s="85"/>
      <c r="AV506" s="85"/>
      <c r="AW506" s="85"/>
      <c r="AX506" s="85"/>
      <c r="AY506" s="85"/>
      <c r="AZ506" s="85"/>
      <c r="BA506" s="85"/>
      <c r="BB506" s="85"/>
      <c r="BC506" s="85"/>
      <c r="BD506" s="85"/>
      <c r="BE506" s="85"/>
      <c r="BF506" s="85"/>
      <c r="BG506" s="85"/>
      <c r="BH506" s="85"/>
      <c r="BI506" s="85"/>
      <c r="BJ506" s="85"/>
      <c r="BK506" s="85"/>
      <c r="BL506" s="85"/>
      <c r="BM506" s="85"/>
      <c r="BN506" s="85"/>
      <c r="BO506" s="85"/>
      <c r="BP506" s="85"/>
      <c r="BQ506" s="85"/>
    </row>
    <row r="507" spans="1:69" ht="12.75">
      <c r="A507" s="85"/>
      <c r="B507" s="108"/>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c r="AN507" s="85"/>
      <c r="AO507" s="85"/>
      <c r="AP507" s="85"/>
      <c r="AQ507" s="85"/>
      <c r="AR507" s="85"/>
      <c r="AS507" s="85"/>
      <c r="AT507" s="85"/>
      <c r="AU507" s="85"/>
      <c r="AV507" s="85"/>
      <c r="AW507" s="85"/>
      <c r="AX507" s="85"/>
      <c r="AY507" s="85"/>
      <c r="AZ507" s="85"/>
      <c r="BA507" s="85"/>
      <c r="BB507" s="85"/>
      <c r="BC507" s="85"/>
      <c r="BD507" s="85"/>
      <c r="BE507" s="85"/>
      <c r="BF507" s="85"/>
      <c r="BG507" s="85"/>
      <c r="BH507" s="85"/>
      <c r="BI507" s="85"/>
      <c r="BJ507" s="85"/>
      <c r="BK507" s="85"/>
      <c r="BL507" s="85"/>
      <c r="BM507" s="85"/>
      <c r="BN507" s="85"/>
      <c r="BO507" s="85"/>
      <c r="BP507" s="85"/>
      <c r="BQ507" s="85"/>
    </row>
    <row r="508" spans="1:69" ht="12.75">
      <c r="A508" s="85"/>
      <c r="B508" s="108"/>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c r="AN508" s="85"/>
      <c r="AO508" s="85"/>
      <c r="AP508" s="85"/>
      <c r="AQ508" s="85"/>
      <c r="AR508" s="85"/>
      <c r="AS508" s="85"/>
      <c r="AT508" s="85"/>
      <c r="AU508" s="85"/>
      <c r="AV508" s="85"/>
      <c r="AW508" s="85"/>
      <c r="AX508" s="85"/>
      <c r="AY508" s="85"/>
      <c r="AZ508" s="85"/>
      <c r="BA508" s="85"/>
      <c r="BB508" s="85"/>
      <c r="BC508" s="85"/>
      <c r="BD508" s="85"/>
      <c r="BE508" s="85"/>
      <c r="BF508" s="85"/>
      <c r="BG508" s="85"/>
      <c r="BH508" s="85"/>
      <c r="BI508" s="85"/>
      <c r="BJ508" s="85"/>
      <c r="BK508" s="85"/>
      <c r="BL508" s="85"/>
      <c r="BM508" s="85"/>
      <c r="BN508" s="85"/>
      <c r="BO508" s="85"/>
      <c r="BP508" s="85"/>
      <c r="BQ508" s="85"/>
    </row>
    <row r="509" spans="1:69" ht="12.75">
      <c r="A509" s="85"/>
      <c r="B509" s="108"/>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c r="AN509" s="85"/>
      <c r="AO509" s="85"/>
      <c r="AP509" s="85"/>
      <c r="AQ509" s="85"/>
      <c r="AR509" s="85"/>
      <c r="AS509" s="85"/>
      <c r="AT509" s="85"/>
      <c r="AU509" s="85"/>
      <c r="AV509" s="85"/>
      <c r="AW509" s="85"/>
      <c r="AX509" s="85"/>
      <c r="AY509" s="85"/>
      <c r="AZ509" s="85"/>
      <c r="BA509" s="85"/>
      <c r="BB509" s="85"/>
      <c r="BC509" s="85"/>
      <c r="BD509" s="85"/>
      <c r="BE509" s="85"/>
      <c r="BF509" s="85"/>
      <c r="BG509" s="85"/>
      <c r="BH509" s="85"/>
      <c r="BI509" s="85"/>
      <c r="BJ509" s="85"/>
      <c r="BK509" s="85"/>
      <c r="BL509" s="85"/>
      <c r="BM509" s="85"/>
      <c r="BN509" s="85"/>
      <c r="BO509" s="85"/>
      <c r="BP509" s="85"/>
      <c r="BQ509" s="85"/>
    </row>
    <row r="510" spans="1:69" ht="12.75">
      <c r="A510" s="85"/>
      <c r="B510" s="108"/>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c r="AN510" s="85"/>
      <c r="AO510" s="85"/>
      <c r="AP510" s="85"/>
      <c r="AQ510" s="85"/>
      <c r="AR510" s="85"/>
      <c r="AS510" s="85"/>
      <c r="AT510" s="85"/>
      <c r="AU510" s="85"/>
      <c r="AV510" s="85"/>
      <c r="AW510" s="85"/>
      <c r="AX510" s="85"/>
      <c r="AY510" s="85"/>
      <c r="AZ510" s="85"/>
      <c r="BA510" s="85"/>
      <c r="BB510" s="85"/>
      <c r="BC510" s="85"/>
      <c r="BD510" s="85"/>
      <c r="BE510" s="85"/>
      <c r="BF510" s="85"/>
      <c r="BG510" s="85"/>
      <c r="BH510" s="85"/>
      <c r="BI510" s="85"/>
      <c r="BJ510" s="85"/>
      <c r="BK510" s="85"/>
      <c r="BL510" s="85"/>
      <c r="BM510" s="85"/>
      <c r="BN510" s="85"/>
      <c r="BO510" s="85"/>
      <c r="BP510" s="85"/>
      <c r="BQ510" s="85"/>
    </row>
    <row r="511" spans="1:69" ht="12.75">
      <c r="A511" s="85"/>
      <c r="B511" s="108"/>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c r="AN511" s="85"/>
      <c r="AO511" s="85"/>
      <c r="AP511" s="85"/>
      <c r="AQ511" s="85"/>
      <c r="AR511" s="85"/>
      <c r="AS511" s="85"/>
      <c r="AT511" s="85"/>
      <c r="AU511" s="85"/>
      <c r="AV511" s="85"/>
      <c r="AW511" s="85"/>
      <c r="AX511" s="85"/>
      <c r="AY511" s="85"/>
      <c r="AZ511" s="85"/>
      <c r="BA511" s="85"/>
      <c r="BB511" s="85"/>
      <c r="BC511" s="85"/>
      <c r="BD511" s="85"/>
      <c r="BE511" s="85"/>
      <c r="BF511" s="85"/>
      <c r="BG511" s="85"/>
      <c r="BH511" s="85"/>
      <c r="BI511" s="85"/>
      <c r="BJ511" s="85"/>
      <c r="BK511" s="85"/>
      <c r="BL511" s="85"/>
      <c r="BM511" s="85"/>
      <c r="BN511" s="85"/>
      <c r="BO511" s="85"/>
      <c r="BP511" s="85"/>
      <c r="BQ511" s="85"/>
    </row>
    <row r="512" spans="1:69" ht="12.75">
      <c r="A512" s="85"/>
      <c r="B512" s="108"/>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c r="AN512" s="85"/>
      <c r="AO512" s="85"/>
      <c r="AP512" s="85"/>
      <c r="AQ512" s="85"/>
      <c r="AR512" s="85"/>
      <c r="AS512" s="85"/>
      <c r="AT512" s="85"/>
      <c r="AU512" s="85"/>
      <c r="AV512" s="85"/>
      <c r="AW512" s="85"/>
      <c r="AX512" s="85"/>
      <c r="AY512" s="85"/>
      <c r="AZ512" s="85"/>
      <c r="BA512" s="85"/>
      <c r="BB512" s="85"/>
      <c r="BC512" s="85"/>
      <c r="BD512" s="85"/>
      <c r="BE512" s="85"/>
      <c r="BF512" s="85"/>
      <c r="BG512" s="85"/>
      <c r="BH512" s="85"/>
      <c r="BI512" s="85"/>
      <c r="BJ512" s="85"/>
      <c r="BK512" s="85"/>
      <c r="BL512" s="85"/>
      <c r="BM512" s="85"/>
      <c r="BN512" s="85"/>
      <c r="BO512" s="85"/>
      <c r="BP512" s="85"/>
      <c r="BQ512" s="85"/>
    </row>
    <row r="513" spans="1:69" ht="12.75">
      <c r="A513" s="85"/>
      <c r="B513" s="108"/>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c r="AN513" s="85"/>
      <c r="AO513" s="85"/>
      <c r="AP513" s="85"/>
      <c r="AQ513" s="85"/>
      <c r="AR513" s="85"/>
      <c r="AS513" s="85"/>
      <c r="AT513" s="85"/>
      <c r="AU513" s="85"/>
      <c r="AV513" s="85"/>
      <c r="AW513" s="85"/>
      <c r="AX513" s="85"/>
      <c r="AY513" s="85"/>
      <c r="AZ513" s="85"/>
      <c r="BA513" s="85"/>
      <c r="BB513" s="85"/>
      <c r="BC513" s="85"/>
      <c r="BD513" s="85"/>
      <c r="BE513" s="85"/>
      <c r="BF513" s="85"/>
      <c r="BG513" s="85"/>
      <c r="BH513" s="85"/>
      <c r="BI513" s="85"/>
      <c r="BJ513" s="85"/>
      <c r="BK513" s="85"/>
      <c r="BL513" s="85"/>
      <c r="BM513" s="85"/>
      <c r="BN513" s="85"/>
      <c r="BO513" s="85"/>
      <c r="BP513" s="85"/>
      <c r="BQ513" s="85"/>
    </row>
    <row r="514" spans="1:69" ht="12.75">
      <c r="A514" s="85"/>
      <c r="B514" s="108"/>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c r="AN514" s="85"/>
      <c r="AO514" s="85"/>
      <c r="AP514" s="85"/>
      <c r="AQ514" s="85"/>
      <c r="AR514" s="85"/>
      <c r="AS514" s="85"/>
      <c r="AT514" s="85"/>
      <c r="AU514" s="85"/>
      <c r="AV514" s="85"/>
      <c r="AW514" s="85"/>
      <c r="AX514" s="85"/>
      <c r="AY514" s="85"/>
      <c r="AZ514" s="85"/>
      <c r="BA514" s="85"/>
      <c r="BB514" s="85"/>
      <c r="BC514" s="85"/>
      <c r="BD514" s="85"/>
      <c r="BE514" s="85"/>
      <c r="BF514" s="85"/>
      <c r="BG514" s="85"/>
      <c r="BH514" s="85"/>
      <c r="BI514" s="85"/>
      <c r="BJ514" s="85"/>
      <c r="BK514" s="85"/>
      <c r="BL514" s="85"/>
      <c r="BM514" s="85"/>
      <c r="BN514" s="85"/>
      <c r="BO514" s="85"/>
      <c r="BP514" s="85"/>
      <c r="BQ514" s="85"/>
    </row>
    <row r="515" spans="1:69" ht="12.75">
      <c r="A515" s="85"/>
      <c r="B515" s="108"/>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c r="AN515" s="85"/>
      <c r="AO515" s="85"/>
      <c r="AP515" s="85"/>
      <c r="AQ515" s="85"/>
      <c r="AR515" s="85"/>
      <c r="AS515" s="85"/>
      <c r="AT515" s="85"/>
      <c r="AU515" s="85"/>
      <c r="AV515" s="85"/>
      <c r="AW515" s="85"/>
      <c r="AX515" s="85"/>
      <c r="AY515" s="85"/>
      <c r="AZ515" s="85"/>
      <c r="BA515" s="85"/>
      <c r="BB515" s="85"/>
      <c r="BC515" s="85"/>
      <c r="BD515" s="85"/>
      <c r="BE515" s="85"/>
      <c r="BF515" s="85"/>
      <c r="BG515" s="85"/>
      <c r="BH515" s="85"/>
      <c r="BI515" s="85"/>
      <c r="BJ515" s="85"/>
      <c r="BK515" s="85"/>
      <c r="BL515" s="85"/>
      <c r="BM515" s="85"/>
      <c r="BN515" s="85"/>
      <c r="BO515" s="85"/>
      <c r="BP515" s="85"/>
      <c r="BQ515" s="85"/>
    </row>
    <row r="516" spans="1:69" ht="12.75">
      <c r="A516" s="85"/>
      <c r="B516" s="108"/>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5"/>
      <c r="AY516" s="85"/>
      <c r="AZ516" s="85"/>
      <c r="BA516" s="85"/>
      <c r="BB516" s="85"/>
      <c r="BC516" s="85"/>
      <c r="BD516" s="85"/>
      <c r="BE516" s="85"/>
      <c r="BF516" s="85"/>
      <c r="BG516" s="85"/>
      <c r="BH516" s="85"/>
      <c r="BI516" s="85"/>
      <c r="BJ516" s="85"/>
      <c r="BK516" s="85"/>
      <c r="BL516" s="85"/>
      <c r="BM516" s="85"/>
      <c r="BN516" s="85"/>
      <c r="BO516" s="85"/>
      <c r="BP516" s="85"/>
      <c r="BQ516" s="85"/>
    </row>
    <row r="517" spans="1:69" ht="12.75">
      <c r="A517" s="85"/>
      <c r="B517" s="108"/>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c r="AO517" s="85"/>
      <c r="AP517" s="85"/>
      <c r="AQ517" s="85"/>
      <c r="AR517" s="85"/>
      <c r="AS517" s="85"/>
      <c r="AT517" s="85"/>
      <c r="AU517" s="85"/>
      <c r="AV517" s="85"/>
      <c r="AW517" s="85"/>
      <c r="AX517" s="85"/>
      <c r="AY517" s="85"/>
      <c r="AZ517" s="85"/>
      <c r="BA517" s="85"/>
      <c r="BB517" s="85"/>
      <c r="BC517" s="85"/>
      <c r="BD517" s="85"/>
      <c r="BE517" s="85"/>
      <c r="BF517" s="85"/>
      <c r="BG517" s="85"/>
      <c r="BH517" s="85"/>
      <c r="BI517" s="85"/>
      <c r="BJ517" s="85"/>
      <c r="BK517" s="85"/>
      <c r="BL517" s="85"/>
      <c r="BM517" s="85"/>
      <c r="BN517" s="85"/>
      <c r="BO517" s="85"/>
      <c r="BP517" s="85"/>
      <c r="BQ517" s="85"/>
    </row>
    <row r="518" spans="1:69" ht="12.75">
      <c r="A518" s="85"/>
      <c r="B518" s="108"/>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c r="AN518" s="85"/>
      <c r="AO518" s="85"/>
      <c r="AP518" s="85"/>
      <c r="AQ518" s="85"/>
      <c r="AR518" s="85"/>
      <c r="AS518" s="85"/>
      <c r="AT518" s="85"/>
      <c r="AU518" s="85"/>
      <c r="AV518" s="85"/>
      <c r="AW518" s="85"/>
      <c r="AX518" s="85"/>
      <c r="AY518" s="85"/>
      <c r="AZ518" s="85"/>
      <c r="BA518" s="85"/>
      <c r="BB518" s="85"/>
      <c r="BC518" s="85"/>
      <c r="BD518" s="85"/>
      <c r="BE518" s="85"/>
      <c r="BF518" s="85"/>
      <c r="BG518" s="85"/>
      <c r="BH518" s="85"/>
      <c r="BI518" s="85"/>
      <c r="BJ518" s="85"/>
      <c r="BK518" s="85"/>
      <c r="BL518" s="85"/>
      <c r="BM518" s="85"/>
      <c r="BN518" s="85"/>
      <c r="BO518" s="85"/>
      <c r="BP518" s="85"/>
      <c r="BQ518" s="85"/>
    </row>
    <row r="519" spans="1:69" ht="12.75">
      <c r="A519" s="85"/>
      <c r="B519" s="108"/>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c r="AN519" s="85"/>
      <c r="AO519" s="85"/>
      <c r="AP519" s="85"/>
      <c r="AQ519" s="85"/>
      <c r="AR519" s="85"/>
      <c r="AS519" s="85"/>
      <c r="AT519" s="85"/>
      <c r="AU519" s="85"/>
      <c r="AV519" s="85"/>
      <c r="AW519" s="85"/>
      <c r="AX519" s="85"/>
      <c r="AY519" s="85"/>
      <c r="AZ519" s="85"/>
      <c r="BA519" s="85"/>
      <c r="BB519" s="85"/>
      <c r="BC519" s="85"/>
      <c r="BD519" s="85"/>
      <c r="BE519" s="85"/>
      <c r="BF519" s="85"/>
      <c r="BG519" s="85"/>
      <c r="BH519" s="85"/>
      <c r="BI519" s="85"/>
      <c r="BJ519" s="85"/>
      <c r="BK519" s="85"/>
      <c r="BL519" s="85"/>
      <c r="BM519" s="85"/>
      <c r="BN519" s="85"/>
      <c r="BO519" s="85"/>
      <c r="BP519" s="85"/>
      <c r="BQ519" s="85"/>
    </row>
    <row r="520" spans="1:69" ht="12.75">
      <c r="A520" s="85"/>
      <c r="B520" s="108"/>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c r="BD520" s="85"/>
      <c r="BE520" s="85"/>
      <c r="BF520" s="85"/>
      <c r="BG520" s="85"/>
      <c r="BH520" s="85"/>
      <c r="BI520" s="85"/>
      <c r="BJ520" s="85"/>
      <c r="BK520" s="85"/>
      <c r="BL520" s="85"/>
      <c r="BM520" s="85"/>
      <c r="BN520" s="85"/>
      <c r="BO520" s="85"/>
      <c r="BP520" s="85"/>
      <c r="BQ520" s="85"/>
    </row>
    <row r="521" spans="1:69" ht="12.75">
      <c r="A521" s="85"/>
      <c r="B521" s="108"/>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c r="AN521" s="85"/>
      <c r="AO521" s="85"/>
      <c r="AP521" s="85"/>
      <c r="AQ521" s="85"/>
      <c r="AR521" s="85"/>
      <c r="AS521" s="85"/>
      <c r="AT521" s="85"/>
      <c r="AU521" s="85"/>
      <c r="AV521" s="85"/>
      <c r="AW521" s="85"/>
      <c r="AX521" s="85"/>
      <c r="AY521" s="85"/>
      <c r="AZ521" s="85"/>
      <c r="BA521" s="85"/>
      <c r="BB521" s="85"/>
      <c r="BC521" s="85"/>
      <c r="BD521" s="85"/>
      <c r="BE521" s="85"/>
      <c r="BF521" s="85"/>
      <c r="BG521" s="85"/>
      <c r="BH521" s="85"/>
      <c r="BI521" s="85"/>
      <c r="BJ521" s="85"/>
      <c r="BK521" s="85"/>
      <c r="BL521" s="85"/>
      <c r="BM521" s="85"/>
      <c r="BN521" s="85"/>
      <c r="BO521" s="85"/>
      <c r="BP521" s="85"/>
      <c r="BQ521" s="85"/>
    </row>
    <row r="522" spans="1:69" ht="12.75">
      <c r="A522" s="85"/>
      <c r="B522" s="108"/>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c r="AN522" s="85"/>
      <c r="AO522" s="85"/>
      <c r="AP522" s="85"/>
      <c r="AQ522" s="85"/>
      <c r="AR522" s="85"/>
      <c r="AS522" s="85"/>
      <c r="AT522" s="85"/>
      <c r="AU522" s="85"/>
      <c r="AV522" s="85"/>
      <c r="AW522" s="85"/>
      <c r="AX522" s="85"/>
      <c r="AY522" s="85"/>
      <c r="AZ522" s="85"/>
      <c r="BA522" s="85"/>
      <c r="BB522" s="85"/>
      <c r="BC522" s="85"/>
      <c r="BD522" s="85"/>
      <c r="BE522" s="85"/>
      <c r="BF522" s="85"/>
      <c r="BG522" s="85"/>
      <c r="BH522" s="85"/>
      <c r="BI522" s="85"/>
      <c r="BJ522" s="85"/>
      <c r="BK522" s="85"/>
      <c r="BL522" s="85"/>
      <c r="BM522" s="85"/>
      <c r="BN522" s="85"/>
      <c r="BO522" s="85"/>
      <c r="BP522" s="85"/>
      <c r="BQ522" s="85"/>
    </row>
    <row r="523" spans="1:69" ht="12.75">
      <c r="A523" s="85"/>
      <c r="B523" s="108"/>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c r="AN523" s="85"/>
      <c r="AO523" s="85"/>
      <c r="AP523" s="85"/>
      <c r="AQ523" s="85"/>
      <c r="AR523" s="85"/>
      <c r="AS523" s="85"/>
      <c r="AT523" s="85"/>
      <c r="AU523" s="85"/>
      <c r="AV523" s="85"/>
      <c r="AW523" s="85"/>
      <c r="AX523" s="85"/>
      <c r="AY523" s="85"/>
      <c r="AZ523" s="85"/>
      <c r="BA523" s="85"/>
      <c r="BB523" s="85"/>
      <c r="BC523" s="85"/>
      <c r="BD523" s="85"/>
      <c r="BE523" s="85"/>
      <c r="BF523" s="85"/>
      <c r="BG523" s="85"/>
      <c r="BH523" s="85"/>
      <c r="BI523" s="85"/>
      <c r="BJ523" s="85"/>
      <c r="BK523" s="85"/>
      <c r="BL523" s="85"/>
      <c r="BM523" s="85"/>
      <c r="BN523" s="85"/>
      <c r="BO523" s="85"/>
      <c r="BP523" s="85"/>
      <c r="BQ523" s="85"/>
    </row>
    <row r="524" spans="1:69" ht="12.75">
      <c r="A524" s="85"/>
      <c r="B524" s="108"/>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c r="AN524" s="85"/>
      <c r="AO524" s="85"/>
      <c r="AP524" s="85"/>
      <c r="AQ524" s="85"/>
      <c r="AR524" s="85"/>
      <c r="AS524" s="85"/>
      <c r="AT524" s="85"/>
      <c r="AU524" s="85"/>
      <c r="AV524" s="85"/>
      <c r="AW524" s="85"/>
      <c r="AX524" s="85"/>
      <c r="AY524" s="85"/>
      <c r="AZ524" s="85"/>
      <c r="BA524" s="85"/>
      <c r="BB524" s="85"/>
      <c r="BC524" s="85"/>
      <c r="BD524" s="85"/>
      <c r="BE524" s="85"/>
      <c r="BF524" s="85"/>
      <c r="BG524" s="85"/>
      <c r="BH524" s="85"/>
      <c r="BI524" s="85"/>
      <c r="BJ524" s="85"/>
      <c r="BK524" s="85"/>
      <c r="BL524" s="85"/>
      <c r="BM524" s="85"/>
      <c r="BN524" s="85"/>
      <c r="BO524" s="85"/>
      <c r="BP524" s="85"/>
      <c r="BQ524" s="85"/>
    </row>
    <row r="525" spans="1:69" ht="12.75">
      <c r="A525" s="85"/>
      <c r="B525" s="108"/>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c r="AN525" s="85"/>
      <c r="AO525" s="85"/>
      <c r="AP525" s="85"/>
      <c r="AQ525" s="85"/>
      <c r="AR525" s="85"/>
      <c r="AS525" s="85"/>
      <c r="AT525" s="85"/>
      <c r="AU525" s="85"/>
      <c r="AV525" s="85"/>
      <c r="AW525" s="85"/>
      <c r="AX525" s="85"/>
      <c r="AY525" s="85"/>
      <c r="AZ525" s="85"/>
      <c r="BA525" s="85"/>
      <c r="BB525" s="85"/>
      <c r="BC525" s="85"/>
      <c r="BD525" s="85"/>
      <c r="BE525" s="85"/>
      <c r="BF525" s="85"/>
      <c r="BG525" s="85"/>
      <c r="BH525" s="85"/>
      <c r="BI525" s="85"/>
      <c r="BJ525" s="85"/>
      <c r="BK525" s="85"/>
      <c r="BL525" s="85"/>
      <c r="BM525" s="85"/>
      <c r="BN525" s="85"/>
      <c r="BO525" s="85"/>
      <c r="BP525" s="85"/>
      <c r="BQ525" s="85"/>
    </row>
    <row r="526" spans="1:69" ht="12.75">
      <c r="A526" s="85"/>
      <c r="B526" s="108"/>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c r="AN526" s="85"/>
      <c r="AO526" s="85"/>
      <c r="AP526" s="85"/>
      <c r="AQ526" s="85"/>
      <c r="AR526" s="85"/>
      <c r="AS526" s="85"/>
      <c r="AT526" s="85"/>
      <c r="AU526" s="85"/>
      <c r="AV526" s="85"/>
      <c r="AW526" s="85"/>
      <c r="AX526" s="85"/>
      <c r="AY526" s="85"/>
      <c r="AZ526" s="85"/>
      <c r="BA526" s="85"/>
      <c r="BB526" s="85"/>
      <c r="BC526" s="85"/>
      <c r="BD526" s="85"/>
      <c r="BE526" s="85"/>
      <c r="BF526" s="85"/>
      <c r="BG526" s="85"/>
      <c r="BH526" s="85"/>
      <c r="BI526" s="85"/>
      <c r="BJ526" s="85"/>
      <c r="BK526" s="85"/>
      <c r="BL526" s="85"/>
      <c r="BM526" s="85"/>
      <c r="BN526" s="85"/>
      <c r="BO526" s="85"/>
      <c r="BP526" s="85"/>
      <c r="BQ526" s="85"/>
    </row>
    <row r="527" spans="1:69" ht="12.75">
      <c r="A527" s="85"/>
      <c r="B527" s="108"/>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c r="AN527" s="85"/>
      <c r="AO527" s="85"/>
      <c r="AP527" s="85"/>
      <c r="AQ527" s="85"/>
      <c r="AR527" s="85"/>
      <c r="AS527" s="85"/>
      <c r="AT527" s="85"/>
      <c r="AU527" s="85"/>
      <c r="AV527" s="85"/>
      <c r="AW527" s="85"/>
      <c r="AX527" s="85"/>
      <c r="AY527" s="85"/>
      <c r="AZ527" s="85"/>
      <c r="BA527" s="85"/>
      <c r="BB527" s="85"/>
      <c r="BC527" s="85"/>
      <c r="BD527" s="85"/>
      <c r="BE527" s="85"/>
      <c r="BF527" s="85"/>
      <c r="BG527" s="85"/>
      <c r="BH527" s="85"/>
      <c r="BI527" s="85"/>
      <c r="BJ527" s="85"/>
      <c r="BK527" s="85"/>
      <c r="BL527" s="85"/>
      <c r="BM527" s="85"/>
      <c r="BN527" s="85"/>
      <c r="BO527" s="85"/>
      <c r="BP527" s="85"/>
      <c r="BQ527" s="85"/>
    </row>
    <row r="528" spans="1:69" ht="12.75">
      <c r="A528" s="85"/>
      <c r="B528" s="108"/>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c r="AN528" s="85"/>
      <c r="AO528" s="85"/>
      <c r="AP528" s="85"/>
      <c r="AQ528" s="85"/>
      <c r="AR528" s="85"/>
      <c r="AS528" s="85"/>
      <c r="AT528" s="85"/>
      <c r="AU528" s="85"/>
      <c r="AV528" s="85"/>
      <c r="AW528" s="85"/>
      <c r="AX528" s="85"/>
      <c r="AY528" s="85"/>
      <c r="AZ528" s="85"/>
      <c r="BA528" s="85"/>
      <c r="BB528" s="85"/>
      <c r="BC528" s="85"/>
      <c r="BD528" s="85"/>
      <c r="BE528" s="85"/>
      <c r="BF528" s="85"/>
      <c r="BG528" s="85"/>
      <c r="BH528" s="85"/>
      <c r="BI528" s="85"/>
      <c r="BJ528" s="85"/>
      <c r="BK528" s="85"/>
      <c r="BL528" s="85"/>
      <c r="BM528" s="85"/>
      <c r="BN528" s="85"/>
      <c r="BO528" s="85"/>
      <c r="BP528" s="85"/>
      <c r="BQ528" s="85"/>
    </row>
    <row r="529" spans="1:69" ht="12.75">
      <c r="A529" s="85"/>
      <c r="B529" s="108"/>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c r="AN529" s="85"/>
      <c r="AO529" s="85"/>
      <c r="AP529" s="85"/>
      <c r="AQ529" s="85"/>
      <c r="AR529" s="85"/>
      <c r="AS529" s="85"/>
      <c r="AT529" s="85"/>
      <c r="AU529" s="85"/>
      <c r="AV529" s="85"/>
      <c r="AW529" s="85"/>
      <c r="AX529" s="85"/>
      <c r="AY529" s="85"/>
      <c r="AZ529" s="85"/>
      <c r="BA529" s="85"/>
      <c r="BB529" s="85"/>
      <c r="BC529" s="85"/>
      <c r="BD529" s="85"/>
      <c r="BE529" s="85"/>
      <c r="BF529" s="85"/>
      <c r="BG529" s="85"/>
      <c r="BH529" s="85"/>
      <c r="BI529" s="85"/>
      <c r="BJ529" s="85"/>
      <c r="BK529" s="85"/>
      <c r="BL529" s="85"/>
      <c r="BM529" s="85"/>
      <c r="BN529" s="85"/>
      <c r="BO529" s="85"/>
      <c r="BP529" s="85"/>
      <c r="BQ529" s="85"/>
    </row>
    <row r="530" spans="1:69" ht="12.75">
      <c r="A530" s="85"/>
      <c r="B530" s="108"/>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c r="AN530" s="85"/>
      <c r="AO530" s="85"/>
      <c r="AP530" s="85"/>
      <c r="AQ530" s="85"/>
      <c r="AR530" s="85"/>
      <c r="AS530" s="85"/>
      <c r="AT530" s="85"/>
      <c r="AU530" s="85"/>
      <c r="AV530" s="85"/>
      <c r="AW530" s="85"/>
      <c r="AX530" s="85"/>
      <c r="AY530" s="85"/>
      <c r="AZ530" s="85"/>
      <c r="BA530" s="85"/>
      <c r="BB530" s="85"/>
      <c r="BC530" s="85"/>
      <c r="BD530" s="85"/>
      <c r="BE530" s="85"/>
      <c r="BF530" s="85"/>
      <c r="BG530" s="85"/>
      <c r="BH530" s="85"/>
      <c r="BI530" s="85"/>
      <c r="BJ530" s="85"/>
      <c r="BK530" s="85"/>
      <c r="BL530" s="85"/>
      <c r="BM530" s="85"/>
      <c r="BN530" s="85"/>
      <c r="BO530" s="85"/>
      <c r="BP530" s="85"/>
      <c r="BQ530" s="85"/>
    </row>
    <row r="531" spans="1:69" ht="12.75">
      <c r="A531" s="85"/>
      <c r="B531" s="108"/>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c r="AN531" s="85"/>
      <c r="AO531" s="85"/>
      <c r="AP531" s="85"/>
      <c r="AQ531" s="85"/>
      <c r="AR531" s="85"/>
      <c r="AS531" s="85"/>
      <c r="AT531" s="85"/>
      <c r="AU531" s="85"/>
      <c r="AV531" s="85"/>
      <c r="AW531" s="85"/>
      <c r="AX531" s="85"/>
      <c r="AY531" s="85"/>
      <c r="AZ531" s="85"/>
      <c r="BA531" s="85"/>
      <c r="BB531" s="85"/>
      <c r="BC531" s="85"/>
      <c r="BD531" s="85"/>
      <c r="BE531" s="85"/>
      <c r="BF531" s="85"/>
      <c r="BG531" s="85"/>
      <c r="BH531" s="85"/>
      <c r="BI531" s="85"/>
      <c r="BJ531" s="85"/>
      <c r="BK531" s="85"/>
      <c r="BL531" s="85"/>
      <c r="BM531" s="85"/>
      <c r="BN531" s="85"/>
      <c r="BO531" s="85"/>
      <c r="BP531" s="85"/>
      <c r="BQ531" s="85"/>
    </row>
    <row r="532" spans="1:69" ht="12.75">
      <c r="A532" s="85"/>
      <c r="B532" s="108"/>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c r="AN532" s="85"/>
      <c r="AO532" s="85"/>
      <c r="AP532" s="85"/>
      <c r="AQ532" s="85"/>
      <c r="AR532" s="85"/>
      <c r="AS532" s="85"/>
      <c r="AT532" s="85"/>
      <c r="AU532" s="85"/>
      <c r="AV532" s="85"/>
      <c r="AW532" s="85"/>
      <c r="AX532" s="85"/>
      <c r="AY532" s="85"/>
      <c r="AZ532" s="85"/>
      <c r="BA532" s="85"/>
      <c r="BB532" s="85"/>
      <c r="BC532" s="85"/>
      <c r="BD532" s="85"/>
      <c r="BE532" s="85"/>
      <c r="BF532" s="85"/>
      <c r="BG532" s="85"/>
      <c r="BH532" s="85"/>
      <c r="BI532" s="85"/>
      <c r="BJ532" s="85"/>
      <c r="BK532" s="85"/>
      <c r="BL532" s="85"/>
      <c r="BM532" s="85"/>
      <c r="BN532" s="85"/>
      <c r="BO532" s="85"/>
      <c r="BP532" s="85"/>
      <c r="BQ532" s="85"/>
    </row>
    <row r="533" spans="1:69" ht="12.75">
      <c r="A533" s="85"/>
      <c r="B533" s="108"/>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c r="AN533" s="85"/>
      <c r="AO533" s="85"/>
      <c r="AP533" s="85"/>
      <c r="AQ533" s="85"/>
      <c r="AR533" s="85"/>
      <c r="AS533" s="85"/>
      <c r="AT533" s="85"/>
      <c r="AU533" s="85"/>
      <c r="AV533" s="85"/>
      <c r="AW533" s="85"/>
      <c r="AX533" s="85"/>
      <c r="AY533" s="85"/>
      <c r="AZ533" s="85"/>
      <c r="BA533" s="85"/>
      <c r="BB533" s="85"/>
      <c r="BC533" s="85"/>
      <c r="BD533" s="85"/>
      <c r="BE533" s="85"/>
      <c r="BF533" s="85"/>
      <c r="BG533" s="85"/>
      <c r="BH533" s="85"/>
      <c r="BI533" s="85"/>
      <c r="BJ533" s="85"/>
      <c r="BK533" s="85"/>
      <c r="BL533" s="85"/>
      <c r="BM533" s="85"/>
      <c r="BN533" s="85"/>
      <c r="BO533" s="85"/>
      <c r="BP533" s="85"/>
      <c r="BQ533" s="85"/>
    </row>
    <row r="534" spans="1:69" ht="12.75">
      <c r="A534" s="85"/>
      <c r="B534" s="108"/>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c r="AN534" s="85"/>
      <c r="AO534" s="85"/>
      <c r="AP534" s="85"/>
      <c r="AQ534" s="85"/>
      <c r="AR534" s="85"/>
      <c r="AS534" s="85"/>
      <c r="AT534" s="85"/>
      <c r="AU534" s="85"/>
      <c r="AV534" s="85"/>
      <c r="AW534" s="85"/>
      <c r="AX534" s="85"/>
      <c r="AY534" s="85"/>
      <c r="AZ534" s="85"/>
      <c r="BA534" s="85"/>
      <c r="BB534" s="85"/>
      <c r="BC534" s="85"/>
      <c r="BD534" s="85"/>
      <c r="BE534" s="85"/>
      <c r="BF534" s="85"/>
      <c r="BG534" s="85"/>
      <c r="BH534" s="85"/>
      <c r="BI534" s="85"/>
      <c r="BJ534" s="85"/>
      <c r="BK534" s="85"/>
      <c r="BL534" s="85"/>
      <c r="BM534" s="85"/>
      <c r="BN534" s="85"/>
      <c r="BO534" s="85"/>
      <c r="BP534" s="85"/>
      <c r="BQ534" s="85"/>
    </row>
    <row r="535" spans="1:69" ht="12.75">
      <c r="A535" s="85"/>
      <c r="B535" s="108"/>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c r="AN535" s="85"/>
      <c r="AO535" s="85"/>
      <c r="AP535" s="85"/>
      <c r="AQ535" s="85"/>
      <c r="AR535" s="85"/>
      <c r="AS535" s="85"/>
      <c r="AT535" s="85"/>
      <c r="AU535" s="85"/>
      <c r="AV535" s="85"/>
      <c r="AW535" s="85"/>
      <c r="AX535" s="85"/>
      <c r="AY535" s="85"/>
      <c r="AZ535" s="85"/>
      <c r="BA535" s="85"/>
      <c r="BB535" s="85"/>
      <c r="BC535" s="85"/>
      <c r="BD535" s="85"/>
      <c r="BE535" s="85"/>
      <c r="BF535" s="85"/>
      <c r="BG535" s="85"/>
      <c r="BH535" s="85"/>
      <c r="BI535" s="85"/>
      <c r="BJ535" s="85"/>
      <c r="BK535" s="85"/>
      <c r="BL535" s="85"/>
      <c r="BM535" s="85"/>
      <c r="BN535" s="85"/>
      <c r="BO535" s="85"/>
      <c r="BP535" s="85"/>
      <c r="BQ535" s="85"/>
    </row>
    <row r="536" spans="1:69" ht="12.75">
      <c r="A536" s="85"/>
      <c r="B536" s="108"/>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85"/>
      <c r="AY536" s="85"/>
      <c r="AZ536" s="85"/>
      <c r="BA536" s="85"/>
      <c r="BB536" s="85"/>
      <c r="BC536" s="85"/>
      <c r="BD536" s="85"/>
      <c r="BE536" s="85"/>
      <c r="BF536" s="85"/>
      <c r="BG536" s="85"/>
      <c r="BH536" s="85"/>
      <c r="BI536" s="85"/>
      <c r="BJ536" s="85"/>
      <c r="BK536" s="85"/>
      <c r="BL536" s="85"/>
      <c r="BM536" s="85"/>
      <c r="BN536" s="85"/>
      <c r="BO536" s="85"/>
      <c r="BP536" s="85"/>
      <c r="BQ536" s="85"/>
    </row>
    <row r="537" spans="1:69" ht="12.75">
      <c r="A537" s="85"/>
      <c r="B537" s="108"/>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c r="AN537" s="85"/>
      <c r="AO537" s="85"/>
      <c r="AP537" s="85"/>
      <c r="AQ537" s="85"/>
      <c r="AR537" s="85"/>
      <c r="AS537" s="85"/>
      <c r="AT537" s="85"/>
      <c r="AU537" s="85"/>
      <c r="AV537" s="85"/>
      <c r="AW537" s="85"/>
      <c r="AX537" s="85"/>
      <c r="AY537" s="85"/>
      <c r="AZ537" s="85"/>
      <c r="BA537" s="85"/>
      <c r="BB537" s="85"/>
      <c r="BC537" s="85"/>
      <c r="BD537" s="85"/>
      <c r="BE537" s="85"/>
      <c r="BF537" s="85"/>
      <c r="BG537" s="85"/>
      <c r="BH537" s="85"/>
      <c r="BI537" s="85"/>
      <c r="BJ537" s="85"/>
      <c r="BK537" s="85"/>
      <c r="BL537" s="85"/>
      <c r="BM537" s="85"/>
      <c r="BN537" s="85"/>
      <c r="BO537" s="85"/>
      <c r="BP537" s="85"/>
      <c r="BQ537" s="85"/>
    </row>
    <row r="538" spans="1:69" ht="12.75">
      <c r="A538" s="85"/>
      <c r="B538" s="108"/>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c r="AN538" s="85"/>
      <c r="AO538" s="85"/>
      <c r="AP538" s="85"/>
      <c r="AQ538" s="85"/>
      <c r="AR538" s="85"/>
      <c r="AS538" s="85"/>
      <c r="AT538" s="85"/>
      <c r="AU538" s="85"/>
      <c r="AV538" s="85"/>
      <c r="AW538" s="85"/>
      <c r="AX538" s="85"/>
      <c r="AY538" s="85"/>
      <c r="AZ538" s="85"/>
      <c r="BA538" s="85"/>
      <c r="BB538" s="85"/>
      <c r="BC538" s="85"/>
      <c r="BD538" s="85"/>
      <c r="BE538" s="85"/>
      <c r="BF538" s="85"/>
      <c r="BG538" s="85"/>
      <c r="BH538" s="85"/>
      <c r="BI538" s="85"/>
      <c r="BJ538" s="85"/>
      <c r="BK538" s="85"/>
      <c r="BL538" s="85"/>
      <c r="BM538" s="85"/>
      <c r="BN538" s="85"/>
      <c r="BO538" s="85"/>
      <c r="BP538" s="85"/>
      <c r="BQ538" s="85"/>
    </row>
    <row r="539" spans="1:69" ht="12.75">
      <c r="A539" s="85"/>
      <c r="B539" s="108"/>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c r="AN539" s="85"/>
      <c r="AO539" s="85"/>
      <c r="AP539" s="85"/>
      <c r="AQ539" s="85"/>
      <c r="AR539" s="85"/>
      <c r="AS539" s="85"/>
      <c r="AT539" s="85"/>
      <c r="AU539" s="85"/>
      <c r="AV539" s="85"/>
      <c r="AW539" s="85"/>
      <c r="AX539" s="85"/>
      <c r="AY539" s="85"/>
      <c r="AZ539" s="85"/>
      <c r="BA539" s="85"/>
      <c r="BB539" s="85"/>
      <c r="BC539" s="85"/>
      <c r="BD539" s="85"/>
      <c r="BE539" s="85"/>
      <c r="BF539" s="85"/>
      <c r="BG539" s="85"/>
      <c r="BH539" s="85"/>
      <c r="BI539" s="85"/>
      <c r="BJ539" s="85"/>
      <c r="BK539" s="85"/>
      <c r="BL539" s="85"/>
      <c r="BM539" s="85"/>
      <c r="BN539" s="85"/>
      <c r="BO539" s="85"/>
      <c r="BP539" s="85"/>
      <c r="BQ539" s="85"/>
    </row>
    <row r="540" spans="1:69" ht="12.75">
      <c r="A540" s="85"/>
      <c r="B540" s="108"/>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c r="AO540" s="85"/>
      <c r="AP540" s="85"/>
      <c r="AQ540" s="85"/>
      <c r="AR540" s="85"/>
      <c r="AS540" s="85"/>
      <c r="AT540" s="85"/>
      <c r="AU540" s="85"/>
      <c r="AV540" s="85"/>
      <c r="AW540" s="85"/>
      <c r="AX540" s="85"/>
      <c r="AY540" s="85"/>
      <c r="AZ540" s="85"/>
      <c r="BA540" s="85"/>
      <c r="BB540" s="85"/>
      <c r="BC540" s="85"/>
      <c r="BD540" s="85"/>
      <c r="BE540" s="85"/>
      <c r="BF540" s="85"/>
      <c r="BG540" s="85"/>
      <c r="BH540" s="85"/>
      <c r="BI540" s="85"/>
      <c r="BJ540" s="85"/>
      <c r="BK540" s="85"/>
      <c r="BL540" s="85"/>
      <c r="BM540" s="85"/>
      <c r="BN540" s="85"/>
      <c r="BO540" s="85"/>
      <c r="BP540" s="85"/>
      <c r="BQ540" s="85"/>
    </row>
    <row r="541" spans="1:69" ht="12.75">
      <c r="A541" s="85"/>
      <c r="B541" s="108"/>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c r="AN541" s="85"/>
      <c r="AO541" s="85"/>
      <c r="AP541" s="85"/>
      <c r="AQ541" s="85"/>
      <c r="AR541" s="85"/>
      <c r="AS541" s="85"/>
      <c r="AT541" s="85"/>
      <c r="AU541" s="85"/>
      <c r="AV541" s="85"/>
      <c r="AW541" s="85"/>
      <c r="AX541" s="85"/>
      <c r="AY541" s="85"/>
      <c r="AZ541" s="85"/>
      <c r="BA541" s="85"/>
      <c r="BB541" s="85"/>
      <c r="BC541" s="85"/>
      <c r="BD541" s="85"/>
      <c r="BE541" s="85"/>
      <c r="BF541" s="85"/>
      <c r="BG541" s="85"/>
      <c r="BH541" s="85"/>
      <c r="BI541" s="85"/>
      <c r="BJ541" s="85"/>
      <c r="BK541" s="85"/>
      <c r="BL541" s="85"/>
      <c r="BM541" s="85"/>
      <c r="BN541" s="85"/>
      <c r="BO541" s="85"/>
      <c r="BP541" s="85"/>
      <c r="BQ541" s="85"/>
    </row>
    <row r="542" spans="1:69" ht="12.75">
      <c r="A542" s="85"/>
      <c r="B542" s="108"/>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c r="AN542" s="85"/>
      <c r="AO542" s="85"/>
      <c r="AP542" s="85"/>
      <c r="AQ542" s="85"/>
      <c r="AR542" s="85"/>
      <c r="AS542" s="85"/>
      <c r="AT542" s="85"/>
      <c r="AU542" s="85"/>
      <c r="AV542" s="85"/>
      <c r="AW542" s="85"/>
      <c r="AX542" s="85"/>
      <c r="AY542" s="85"/>
      <c r="AZ542" s="85"/>
      <c r="BA542" s="85"/>
      <c r="BB542" s="85"/>
      <c r="BC542" s="85"/>
      <c r="BD542" s="85"/>
      <c r="BE542" s="85"/>
      <c r="BF542" s="85"/>
      <c r="BG542" s="85"/>
      <c r="BH542" s="85"/>
      <c r="BI542" s="85"/>
      <c r="BJ542" s="85"/>
      <c r="BK542" s="85"/>
      <c r="BL542" s="85"/>
      <c r="BM542" s="85"/>
      <c r="BN542" s="85"/>
      <c r="BO542" s="85"/>
      <c r="BP542" s="85"/>
      <c r="BQ542" s="85"/>
    </row>
  </sheetData>
  <sheetProtection/>
  <printOptions/>
  <pageMargins left="0.7" right="0.7" top="0.75" bottom="0.75" header="0.3" footer="0.3"/>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5" sqref="B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28" t="str">
        <f>Setup!A2</f>
        <v>Credit Subcommittee</v>
      </c>
      <c r="B1" s="128"/>
      <c r="C1" s="128"/>
      <c r="D1" s="33"/>
      <c r="E1" s="33"/>
      <c r="F1" s="33"/>
      <c r="G1" s="33"/>
      <c r="H1" s="33"/>
      <c r="I1" s="33"/>
    </row>
    <row r="2" spans="1:9" s="32" customFormat="1" ht="18">
      <c r="A2" s="129" t="str">
        <f>Setup!A5</f>
        <v>Mark-to-Auction</v>
      </c>
      <c r="B2" s="129"/>
      <c r="C2" s="129"/>
      <c r="D2" s="33"/>
      <c r="E2" s="33"/>
      <c r="F2" s="33"/>
      <c r="G2" s="33"/>
      <c r="H2" s="33"/>
      <c r="I2" s="33"/>
    </row>
    <row r="3" spans="1:8" s="1" customFormat="1" ht="18">
      <c r="A3" s="130" t="s">
        <v>7</v>
      </c>
      <c r="B3" s="130"/>
      <c r="C3" s="130"/>
      <c r="D3" s="2"/>
      <c r="E3" s="2"/>
      <c r="F3" s="2"/>
      <c r="G3" s="2"/>
      <c r="H3" s="2"/>
    </row>
    <row r="5" spans="1:3" ht="12.75">
      <c r="A5" s="2" t="s">
        <v>26</v>
      </c>
      <c r="C5" s="18"/>
    </row>
    <row r="6" spans="1:3" s="4" customFormat="1" ht="17.25" customHeight="1" thickBot="1">
      <c r="A6" s="144" t="s">
        <v>8</v>
      </c>
      <c r="B6" s="14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28" t="str">
        <f>Setup!A2</f>
        <v>Credit Subcommittee</v>
      </c>
      <c r="B1" s="128"/>
      <c r="C1" s="43"/>
    </row>
    <row r="2" spans="1:3" s="42" customFormat="1" ht="18">
      <c r="A2" s="129" t="str">
        <f>Setup!A5</f>
        <v>Mark-to-Auction</v>
      </c>
      <c r="B2" s="129"/>
      <c r="C2" s="43"/>
    </row>
    <row r="3" spans="1:2" s="1" customFormat="1" ht="18">
      <c r="A3" s="130" t="s">
        <v>44</v>
      </c>
      <c r="B3" s="130"/>
    </row>
    <row r="5" spans="1:2" ht="12.75">
      <c r="A5" s="3" t="s">
        <v>53</v>
      </c>
      <c r="B5" s="19"/>
    </row>
    <row r="6" spans="1:2" s="4" customFormat="1" ht="17.25" customHeight="1" thickBot="1">
      <c r="A6" s="44" t="s">
        <v>45</v>
      </c>
      <c r="B6" s="56" t="s">
        <v>9</v>
      </c>
    </row>
    <row r="7" spans="1:2" ht="52.5" customHeight="1">
      <c r="A7" s="55" t="s">
        <v>46</v>
      </c>
      <c r="B7" s="54" t="s">
        <v>41</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28" t="str">
        <f>Setup!A2</f>
        <v>Credit Subcommittee</v>
      </c>
      <c r="B1" s="131"/>
      <c r="C1" s="131"/>
      <c r="D1" s="131"/>
      <c r="E1" s="131"/>
      <c r="F1" s="131"/>
      <c r="G1" s="131"/>
      <c r="H1" s="131"/>
      <c r="I1" s="131"/>
    </row>
    <row r="2" spans="1:9" s="32" customFormat="1" ht="18">
      <c r="A2" s="129" t="str">
        <f>Setup!A5</f>
        <v>Mark-to-Auction</v>
      </c>
      <c r="B2" s="131"/>
      <c r="C2" s="131"/>
      <c r="D2" s="131"/>
      <c r="E2" s="131"/>
      <c r="F2" s="131"/>
      <c r="G2" s="131"/>
      <c r="H2" s="131"/>
      <c r="I2" s="131"/>
    </row>
    <row r="3" spans="1:9" ht="18">
      <c r="A3" s="130" t="s">
        <v>32</v>
      </c>
      <c r="B3" s="130"/>
      <c r="C3" s="130"/>
      <c r="D3" s="130"/>
      <c r="E3" s="130"/>
      <c r="F3" s="130"/>
      <c r="G3" s="130"/>
      <c r="H3" s="130"/>
      <c r="I3" s="130"/>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32" t="s">
        <v>14</v>
      </c>
      <c r="E6" s="133"/>
      <c r="F6" s="133"/>
      <c r="G6" s="133"/>
      <c r="H6" s="133"/>
      <c r="I6" s="133"/>
      <c r="K6" s="29"/>
      <c r="L6" s="29"/>
      <c r="M6" s="29"/>
      <c r="N6" s="29"/>
      <c r="O6" s="29"/>
      <c r="P6" s="29"/>
      <c r="Q6" s="29"/>
      <c r="R6" s="29"/>
      <c r="S6" s="29"/>
      <c r="T6" s="29"/>
      <c r="U6" s="29"/>
      <c r="V6" s="29"/>
    </row>
    <row r="7" spans="1:22" ht="12.75">
      <c r="A7" s="10" t="s">
        <v>15</v>
      </c>
      <c r="B7" s="7" t="s">
        <v>13</v>
      </c>
      <c r="C7" s="7" t="s">
        <v>28</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31</v>
      </c>
      <c r="O17" s="29"/>
      <c r="P17" s="29"/>
      <c r="Q17" s="29"/>
      <c r="R17" s="29"/>
      <c r="S17" s="29"/>
      <c r="T17" s="29"/>
      <c r="U17" s="29"/>
      <c r="V17" s="29"/>
    </row>
    <row r="18" spans="11:22" ht="12.75">
      <c r="K18" s="29"/>
      <c r="L18" s="29"/>
      <c r="M18" s="29"/>
      <c r="N18" s="31" t="s">
        <v>29</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23</v>
      </c>
      <c r="K20" s="29"/>
      <c r="L20" s="29"/>
      <c r="M20" s="29"/>
      <c r="N20" s="31" t="s">
        <v>30</v>
      </c>
      <c r="O20" s="29"/>
      <c r="P20" s="29"/>
      <c r="Q20" s="29"/>
      <c r="R20" s="29"/>
      <c r="S20" s="29"/>
      <c r="T20" s="29"/>
      <c r="U20" s="29"/>
      <c r="V20" s="29"/>
    </row>
    <row r="21" spans="1:22" ht="12.75">
      <c r="A21" s="1" t="s">
        <v>24</v>
      </c>
      <c r="K21" s="29"/>
      <c r="L21" s="29"/>
      <c r="M21" s="29"/>
      <c r="N21" s="31" t="s">
        <v>16</v>
      </c>
      <c r="O21" s="29"/>
      <c r="P21" s="29"/>
      <c r="Q21" s="29"/>
      <c r="R21" s="29"/>
      <c r="S21" s="29"/>
      <c r="T21" s="29"/>
      <c r="U21" s="29"/>
      <c r="V21" s="29"/>
    </row>
    <row r="22" spans="1:22" ht="12.75">
      <c r="A22" s="1" t="s">
        <v>25</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28" t="str">
        <f>Setup!A2</f>
        <v>Credit Subcommittee</v>
      </c>
      <c r="B1" s="128"/>
      <c r="C1" s="128"/>
      <c r="D1" s="128"/>
      <c r="E1" s="128"/>
      <c r="F1" s="128"/>
      <c r="G1" s="128"/>
      <c r="H1" s="33"/>
      <c r="I1" s="33"/>
    </row>
    <row r="2" spans="1:9" s="32" customFormat="1" ht="18">
      <c r="A2" s="129" t="str">
        <f>Setup!A5</f>
        <v>Mark-to-Auction</v>
      </c>
      <c r="B2" s="129"/>
      <c r="C2" s="129"/>
      <c r="D2" s="129"/>
      <c r="E2" s="129"/>
      <c r="F2" s="129"/>
      <c r="G2" s="129"/>
      <c r="H2" s="33"/>
      <c r="I2" s="33"/>
    </row>
    <row r="3" spans="1:9" ht="18">
      <c r="A3" s="130" t="s">
        <v>42</v>
      </c>
      <c r="B3" s="130"/>
      <c r="C3" s="130"/>
      <c r="D3" s="130"/>
      <c r="E3" s="130"/>
      <c r="F3" s="130"/>
      <c r="G3" s="130"/>
      <c r="H3" s="130"/>
      <c r="I3" s="130"/>
    </row>
    <row r="4" spans="1:2" ht="38.25" customHeight="1">
      <c r="A4" s="2"/>
      <c r="B4" s="19" t="s">
        <v>56</v>
      </c>
    </row>
    <row r="5" spans="1:6" ht="41.25" customHeight="1">
      <c r="A5" s="19"/>
      <c r="B5" s="146" t="s">
        <v>27</v>
      </c>
      <c r="C5" s="147"/>
      <c r="D5" s="147"/>
      <c r="E5" s="147"/>
      <c r="F5" s="14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Mark Million</cp:lastModifiedBy>
  <cp:lastPrinted>2018-08-21T12:29:25Z</cp:lastPrinted>
  <dcterms:created xsi:type="dcterms:W3CDTF">2011-02-18T21:50:35Z</dcterms:created>
  <dcterms:modified xsi:type="dcterms:W3CDTF">2018-09-11T14:48:31Z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{55B99283-4919-469A-8998-E3C4B321D910}</vt:lpwstr>
  </property>
</Properties>
</file>