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rpau\Desktop\RASTF Default MSOC\"/>
    </mc:Choice>
  </mc:AlternateContent>
  <xr:revisionPtr revIDLastSave="0" documentId="8_{BD233817-942F-476C-B38E-61C1625E311F}" xr6:coauthVersionLast="47" xr6:coauthVersionMax="47" xr10:uidLastSave="{00000000-0000-0000-0000-000000000000}"/>
  <bookViews>
    <workbookView xWindow="-98" yWindow="-98" windowWidth="20715" windowHeight="13276" xr2:uid="{F96DB8FD-FE06-4B3C-B28F-35B408D8EA8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 l="1" a="1"/>
  <c r="C26" i="1" s="1"/>
  <c r="F26" i="1"/>
  <c r="J26" i="1"/>
  <c r="N26" i="1"/>
  <c r="C27" i="1"/>
  <c r="G27" i="1"/>
  <c r="K27" i="1"/>
  <c r="O27" i="1"/>
  <c r="D28" i="1"/>
  <c r="H28" i="1"/>
  <c r="L28" i="1"/>
  <c r="P28" i="1"/>
  <c r="E29" i="1"/>
  <c r="I29" i="1"/>
  <c r="M29" i="1"/>
  <c r="Q29" i="1"/>
  <c r="F30" i="1"/>
  <c r="J30" i="1"/>
  <c r="N30" i="1"/>
  <c r="C31" i="1"/>
  <c r="G31" i="1"/>
  <c r="K31" i="1"/>
  <c r="O31" i="1"/>
  <c r="D32" i="1"/>
  <c r="H32" i="1"/>
  <c r="L32" i="1"/>
  <c r="O32" i="1"/>
  <c r="P32" i="1"/>
  <c r="D33" i="1"/>
  <c r="E33" i="1"/>
  <c r="H33" i="1"/>
  <c r="I33" i="1"/>
  <c r="L33" i="1"/>
  <c r="M33" i="1"/>
  <c r="P33" i="1"/>
  <c r="Q33" i="1"/>
  <c r="C38" i="1" a="1"/>
  <c r="C38" i="1" s="1"/>
  <c r="F38" i="1"/>
  <c r="J38" i="1"/>
  <c r="N38" i="1"/>
  <c r="C39" i="1"/>
  <c r="G39" i="1"/>
  <c r="K39" i="1"/>
  <c r="O39" i="1"/>
  <c r="D40" i="1"/>
  <c r="H40" i="1"/>
  <c r="L40" i="1"/>
  <c r="P40" i="1"/>
  <c r="E41" i="1"/>
  <c r="I41" i="1"/>
  <c r="M41" i="1"/>
  <c r="Q41" i="1"/>
  <c r="F42" i="1"/>
  <c r="J42" i="1"/>
  <c r="N42" i="1"/>
  <c r="C43" i="1"/>
  <c r="G43" i="1"/>
  <c r="K43" i="1"/>
  <c r="O43" i="1"/>
  <c r="D44" i="1"/>
  <c r="H44" i="1"/>
  <c r="L44" i="1"/>
  <c r="O44" i="1"/>
  <c r="P44" i="1"/>
  <c r="D45" i="1"/>
  <c r="E45" i="1"/>
  <c r="H45" i="1"/>
  <c r="I45" i="1"/>
  <c r="L45" i="1"/>
  <c r="M45" i="1"/>
  <c r="P45" i="1"/>
  <c r="Q45" i="1"/>
  <c r="N71" i="1"/>
  <c r="N81" i="1" s="1"/>
  <c r="M71" i="1"/>
  <c r="N72" i="1" a="1"/>
  <c r="N73" i="1" s="1"/>
  <c r="M72" i="1" a="1"/>
  <c r="M72" i="1" s="1"/>
  <c r="L71" i="1" a="1"/>
  <c r="L71" i="1" s="1"/>
  <c r="K71" i="1" a="1"/>
  <c r="K74" i="1" s="1"/>
  <c r="J71" i="1" a="1"/>
  <c r="J71" i="1" s="1"/>
  <c r="I71" i="1" a="1"/>
  <c r="I71" i="1" s="1"/>
  <c r="H71" i="1" a="1"/>
  <c r="H72" i="1" s="1"/>
  <c r="G71" i="1" a="1"/>
  <c r="G71" i="1" s="1"/>
  <c r="F71" i="1" a="1"/>
  <c r="F71" i="1" s="1"/>
  <c r="N82" i="1" a="1"/>
  <c r="M82" i="1" a="1"/>
  <c r="F81" i="1" a="1"/>
  <c r="J81" i="1" a="1"/>
  <c r="L81" i="1" a="1"/>
  <c r="K81" i="1" a="1"/>
  <c r="G81" i="1" a="1"/>
  <c r="I81" i="1" a="1"/>
  <c r="H81" i="1" a="1"/>
  <c r="T14" i="2"/>
  <c r="R14" i="2"/>
  <c r="P14" i="2"/>
  <c r="N14" i="2"/>
  <c r="L14" i="2"/>
  <c r="J14" i="2"/>
  <c r="H14" i="2"/>
  <c r="F14" i="2"/>
  <c r="D14" i="2"/>
  <c r="T13" i="2"/>
  <c r="R13" i="2"/>
  <c r="P13" i="2"/>
  <c r="N13" i="2"/>
  <c r="L13" i="2"/>
  <c r="J13" i="2"/>
  <c r="H13" i="2"/>
  <c r="F13" i="2"/>
  <c r="D13" i="2"/>
  <c r="T12" i="2"/>
  <c r="R12" i="2"/>
  <c r="P12" i="2"/>
  <c r="N12" i="2"/>
  <c r="L12" i="2"/>
  <c r="J12" i="2"/>
  <c r="H12" i="2"/>
  <c r="F12" i="2"/>
  <c r="D12" i="2"/>
  <c r="T11" i="2"/>
  <c r="R11" i="2"/>
  <c r="P11" i="2"/>
  <c r="N11" i="2"/>
  <c r="L11" i="2"/>
  <c r="J11" i="2"/>
  <c r="H11" i="2"/>
  <c r="F11" i="2"/>
  <c r="D11" i="2"/>
  <c r="T10" i="2"/>
  <c r="R10" i="2"/>
  <c r="P10" i="2"/>
  <c r="N10" i="2"/>
  <c r="L10" i="2"/>
  <c r="J10" i="2"/>
  <c r="H10" i="2"/>
  <c r="F10" i="2"/>
  <c r="D10" i="2"/>
  <c r="T9" i="2"/>
  <c r="R9" i="2"/>
  <c r="P9" i="2"/>
  <c r="N9" i="2"/>
  <c r="L9" i="2"/>
  <c r="J9" i="2"/>
  <c r="H9" i="2"/>
  <c r="F9" i="2"/>
  <c r="D9" i="2"/>
  <c r="T8" i="2"/>
  <c r="R8" i="2"/>
  <c r="P8" i="2"/>
  <c r="N8" i="2"/>
  <c r="L8" i="2"/>
  <c r="J8" i="2"/>
  <c r="H8" i="2"/>
  <c r="F8" i="2"/>
  <c r="D8" i="2"/>
  <c r="T7" i="2"/>
  <c r="R7" i="2"/>
  <c r="P7" i="2"/>
  <c r="N7" i="2"/>
  <c r="L7" i="2"/>
  <c r="J7" i="2"/>
  <c r="H7" i="2"/>
  <c r="F7" i="2"/>
  <c r="D7" i="2"/>
  <c r="T6" i="2"/>
  <c r="R6" i="2"/>
  <c r="P6" i="2"/>
  <c r="N6" i="2"/>
  <c r="L6" i="2"/>
  <c r="J6" i="2"/>
  <c r="H6" i="2"/>
  <c r="F6" i="2"/>
  <c r="D6" i="2"/>
  <c r="T5" i="2"/>
  <c r="R5" i="2"/>
  <c r="P5" i="2"/>
  <c r="N5" i="2"/>
  <c r="L5" i="2"/>
  <c r="J5" i="2"/>
  <c r="H5" i="2"/>
  <c r="F5" i="2"/>
  <c r="D5" i="2"/>
  <c r="T4" i="2"/>
  <c r="R4" i="2"/>
  <c r="P4" i="2"/>
  <c r="N4" i="2"/>
  <c r="L4" i="2"/>
  <c r="J4" i="2"/>
  <c r="H4" i="2"/>
  <c r="F4" i="2"/>
  <c r="D4" i="2"/>
  <c r="K32" i="1" l="1"/>
  <c r="G32" i="1"/>
  <c r="C32" i="1"/>
  <c r="N31" i="1"/>
  <c r="J31" i="1"/>
  <c r="F31" i="1"/>
  <c r="Q30" i="1"/>
  <c r="M30" i="1"/>
  <c r="I30" i="1"/>
  <c r="E30" i="1"/>
  <c r="P29" i="1"/>
  <c r="L29" i="1"/>
  <c r="H29" i="1"/>
  <c r="D29" i="1"/>
  <c r="O28" i="1"/>
  <c r="K28" i="1"/>
  <c r="G28" i="1"/>
  <c r="C28" i="1"/>
  <c r="N27" i="1"/>
  <c r="J27" i="1"/>
  <c r="F27" i="1"/>
  <c r="Q26" i="1"/>
  <c r="M26" i="1"/>
  <c r="I26" i="1"/>
  <c r="E26" i="1"/>
  <c r="O33" i="1"/>
  <c r="K33" i="1"/>
  <c r="G33" i="1"/>
  <c r="C33" i="1"/>
  <c r="N32" i="1"/>
  <c r="J32" i="1"/>
  <c r="F32" i="1"/>
  <c r="Q31" i="1"/>
  <c r="M31" i="1"/>
  <c r="I31" i="1"/>
  <c r="E31" i="1"/>
  <c r="P30" i="1"/>
  <c r="L30" i="1"/>
  <c r="H30" i="1"/>
  <c r="D30" i="1"/>
  <c r="O29" i="1"/>
  <c r="K29" i="1"/>
  <c r="G29" i="1"/>
  <c r="C29" i="1"/>
  <c r="N28" i="1"/>
  <c r="J28" i="1"/>
  <c r="F28" i="1"/>
  <c r="Q27" i="1"/>
  <c r="M27" i="1"/>
  <c r="I27" i="1"/>
  <c r="E27" i="1"/>
  <c r="P26" i="1"/>
  <c r="L26" i="1"/>
  <c r="H26" i="1"/>
  <c r="D26" i="1"/>
  <c r="N33" i="1"/>
  <c r="J33" i="1"/>
  <c r="F33" i="1"/>
  <c r="Q32" i="1"/>
  <c r="M32" i="1"/>
  <c r="I32" i="1"/>
  <c r="E32" i="1"/>
  <c r="P31" i="1"/>
  <c r="L31" i="1"/>
  <c r="H31" i="1"/>
  <c r="D31" i="1"/>
  <c r="O30" i="1"/>
  <c r="K30" i="1"/>
  <c r="G30" i="1"/>
  <c r="C30" i="1"/>
  <c r="N29" i="1"/>
  <c r="J29" i="1"/>
  <c r="F29" i="1"/>
  <c r="Q28" i="1"/>
  <c r="M28" i="1"/>
  <c r="I28" i="1"/>
  <c r="E28" i="1"/>
  <c r="P27" i="1"/>
  <c r="L27" i="1"/>
  <c r="H27" i="1"/>
  <c r="D27" i="1"/>
  <c r="O26" i="1"/>
  <c r="K26" i="1"/>
  <c r="G26" i="1"/>
  <c r="K44" i="1"/>
  <c r="G44" i="1"/>
  <c r="C44" i="1"/>
  <c r="N43" i="1"/>
  <c r="J43" i="1"/>
  <c r="F43" i="1"/>
  <c r="Q42" i="1"/>
  <c r="M42" i="1"/>
  <c r="I42" i="1"/>
  <c r="E42" i="1"/>
  <c r="P41" i="1"/>
  <c r="L41" i="1"/>
  <c r="H41" i="1"/>
  <c r="D41" i="1"/>
  <c r="O40" i="1"/>
  <c r="K40" i="1"/>
  <c r="G40" i="1"/>
  <c r="C40" i="1"/>
  <c r="N39" i="1"/>
  <c r="J39" i="1"/>
  <c r="F39" i="1"/>
  <c r="Q38" i="1"/>
  <c r="M38" i="1"/>
  <c r="I38" i="1"/>
  <c r="E38" i="1"/>
  <c r="O45" i="1"/>
  <c r="K45" i="1"/>
  <c r="G45" i="1"/>
  <c r="C45" i="1"/>
  <c r="N44" i="1"/>
  <c r="J44" i="1"/>
  <c r="F44" i="1"/>
  <c r="Q43" i="1"/>
  <c r="M43" i="1"/>
  <c r="I43" i="1"/>
  <c r="E43" i="1"/>
  <c r="P42" i="1"/>
  <c r="L42" i="1"/>
  <c r="H42" i="1"/>
  <c r="D42" i="1"/>
  <c r="O41" i="1"/>
  <c r="K41" i="1"/>
  <c r="G41" i="1"/>
  <c r="C41" i="1"/>
  <c r="N40" i="1"/>
  <c r="J40" i="1"/>
  <c r="F40" i="1"/>
  <c r="Q39" i="1"/>
  <c r="M39" i="1"/>
  <c r="I39" i="1"/>
  <c r="E39" i="1"/>
  <c r="P38" i="1"/>
  <c r="L38" i="1"/>
  <c r="H38" i="1"/>
  <c r="D38" i="1"/>
  <c r="N45" i="1"/>
  <c r="J45" i="1"/>
  <c r="F45" i="1"/>
  <c r="Q44" i="1"/>
  <c r="M44" i="1"/>
  <c r="I44" i="1"/>
  <c r="E44" i="1"/>
  <c r="P43" i="1"/>
  <c r="L43" i="1"/>
  <c r="H43" i="1"/>
  <c r="D43" i="1"/>
  <c r="O42" i="1"/>
  <c r="K42" i="1"/>
  <c r="G42" i="1"/>
  <c r="C42" i="1"/>
  <c r="N41" i="1"/>
  <c r="J41" i="1"/>
  <c r="F41" i="1"/>
  <c r="Q40" i="1"/>
  <c r="M40" i="1"/>
  <c r="I40" i="1"/>
  <c r="E40" i="1"/>
  <c r="P39" i="1"/>
  <c r="L39" i="1"/>
  <c r="H39" i="1"/>
  <c r="D39" i="1"/>
  <c r="O38" i="1"/>
  <c r="K38" i="1"/>
  <c r="G38" i="1"/>
  <c r="M81" i="1"/>
  <c r="N78" i="1"/>
  <c r="N74" i="1"/>
  <c r="N76" i="1"/>
  <c r="N86" i="1" s="1"/>
  <c r="N72" i="1"/>
  <c r="N75" i="1"/>
  <c r="N77" i="1"/>
  <c r="M78" i="1"/>
  <c r="M74" i="1"/>
  <c r="M75" i="1"/>
  <c r="M77" i="1"/>
  <c r="M73" i="1"/>
  <c r="M76" i="1"/>
  <c r="L78" i="1"/>
  <c r="L77" i="1"/>
  <c r="L76" i="1"/>
  <c r="L86" i="1" s="1"/>
  <c r="L72" i="1"/>
  <c r="L82" i="1" s="1"/>
  <c r="L74" i="1"/>
  <c r="L73" i="1"/>
  <c r="L75" i="1"/>
  <c r="L85" i="1" s="1"/>
  <c r="K77" i="1"/>
  <c r="K73" i="1"/>
  <c r="K78" i="1"/>
  <c r="K76" i="1"/>
  <c r="K72" i="1"/>
  <c r="K75" i="1"/>
  <c r="K71" i="1"/>
  <c r="J77" i="1"/>
  <c r="J87" i="1" s="1"/>
  <c r="J73" i="1"/>
  <c r="J78" i="1"/>
  <c r="J74" i="1"/>
  <c r="J76" i="1"/>
  <c r="J86" i="1" s="1"/>
  <c r="J72" i="1"/>
  <c r="J75" i="1"/>
  <c r="I77" i="1"/>
  <c r="I73" i="1"/>
  <c r="I83" i="1" s="1"/>
  <c r="I78" i="1"/>
  <c r="I74" i="1"/>
  <c r="I76" i="1"/>
  <c r="I72" i="1"/>
  <c r="I82" i="1" s="1"/>
  <c r="I75" i="1"/>
  <c r="H77" i="1"/>
  <c r="H73" i="1"/>
  <c r="H75" i="1"/>
  <c r="H85" i="1" s="1"/>
  <c r="H71" i="1"/>
  <c r="H81" i="1" s="1"/>
  <c r="H78" i="1"/>
  <c r="H74" i="1"/>
  <c r="H84" i="1" s="1"/>
  <c r="H76" i="1"/>
  <c r="H86" i="1" s="1"/>
  <c r="G77" i="1"/>
  <c r="G73" i="1"/>
  <c r="G78" i="1"/>
  <c r="G74" i="1"/>
  <c r="G84" i="1" s="1"/>
  <c r="G76" i="1"/>
  <c r="G72" i="1"/>
  <c r="G75" i="1"/>
  <c r="F77" i="1"/>
  <c r="F87" i="1" s="1"/>
  <c r="F73" i="1"/>
  <c r="F78" i="1"/>
  <c r="F74" i="1"/>
  <c r="F76" i="1"/>
  <c r="F72" i="1"/>
  <c r="F75" i="1"/>
  <c r="K81" i="1"/>
  <c r="F86" i="1"/>
  <c r="F82" i="1"/>
  <c r="F81" i="1"/>
  <c r="I81" i="1"/>
  <c r="J81" i="1"/>
  <c r="G81" i="1"/>
  <c r="N83" i="1"/>
  <c r="N82" i="1"/>
  <c r="N85" i="1"/>
  <c r="N84" i="1"/>
  <c r="N87" i="1"/>
  <c r="M82" i="1"/>
  <c r="M87" i="1"/>
  <c r="L81" i="1"/>
  <c r="F83" i="1"/>
  <c r="G87" i="1"/>
  <c r="H83" i="1"/>
  <c r="H82" i="1"/>
  <c r="H87" i="1"/>
  <c r="J83" i="1"/>
  <c r="J84" i="1"/>
  <c r="J82" i="1"/>
  <c r="J85" i="1"/>
  <c r="L87" i="1"/>
  <c r="L83" i="1"/>
  <c r="L84" i="1"/>
  <c r="K83" i="1"/>
  <c r="K82" i="1"/>
  <c r="G82" i="1" l="1"/>
  <c r="M83" i="1"/>
  <c r="M85" i="1"/>
  <c r="K85" i="1"/>
  <c r="K87" i="1"/>
  <c r="I84" i="1"/>
  <c r="K84" i="1"/>
  <c r="I85" i="1"/>
  <c r="G83" i="1"/>
  <c r="M86" i="1"/>
  <c r="M84" i="1"/>
  <c r="F85" i="1"/>
  <c r="F84" i="1"/>
  <c r="K86" i="1"/>
  <c r="I86" i="1"/>
  <c r="I87" i="1"/>
  <c r="G85" i="1"/>
  <c r="G86" i="1"/>
  <c r="C60" i="1" a="1"/>
  <c r="C49" i="1" a="1"/>
  <c r="C49" i="1" l="1"/>
  <c r="G55" i="1"/>
  <c r="F54" i="1"/>
  <c r="E53" i="1"/>
  <c r="D52" i="1"/>
  <c r="C51" i="1"/>
  <c r="Q49" i="1"/>
  <c r="N55" i="1"/>
  <c r="M54" i="1"/>
  <c r="L53" i="1"/>
  <c r="K52" i="1"/>
  <c r="J51" i="1"/>
  <c r="I50" i="1"/>
  <c r="H49" i="1"/>
  <c r="H55" i="1"/>
  <c r="G54" i="1"/>
  <c r="F53" i="1"/>
  <c r="E52" i="1"/>
  <c r="D51" i="1"/>
  <c r="C50" i="1"/>
  <c r="Q55" i="1"/>
  <c r="P54" i="1"/>
  <c r="O53" i="1"/>
  <c r="N52" i="1"/>
  <c r="M51" i="1"/>
  <c r="L50" i="1"/>
  <c r="K49" i="1"/>
  <c r="C55" i="1"/>
  <c r="Q53" i="1"/>
  <c r="P52" i="1"/>
  <c r="O51" i="1"/>
  <c r="N50" i="1"/>
  <c r="M49" i="1"/>
  <c r="J55" i="1"/>
  <c r="I54" i="1"/>
  <c r="H53" i="1"/>
  <c r="G52" i="1"/>
  <c r="F51" i="1"/>
  <c r="E50" i="1"/>
  <c r="D49" i="1"/>
  <c r="C54" i="1"/>
  <c r="Q52" i="1"/>
  <c r="P51" i="1"/>
  <c r="N54" i="1"/>
  <c r="L52" i="1"/>
  <c r="J50" i="1"/>
  <c r="F55" i="1"/>
  <c r="D53" i="1"/>
  <c r="Q50" i="1"/>
  <c r="P55" i="1"/>
  <c r="K54" i="1"/>
  <c r="I52" i="1"/>
  <c r="K50" i="1"/>
  <c r="F49" i="1"/>
  <c r="L54" i="1"/>
  <c r="G53" i="1"/>
  <c r="Q51" i="1"/>
  <c r="H50" i="1"/>
  <c r="J54" i="1"/>
  <c r="H52" i="1"/>
  <c r="F50" i="1"/>
  <c r="Q54" i="1"/>
  <c r="O52" i="1"/>
  <c r="M50" i="1"/>
  <c r="L55" i="1"/>
  <c r="N53" i="1"/>
  <c r="L51" i="1"/>
  <c r="G50" i="1"/>
  <c r="M55" i="1"/>
  <c r="H54" i="1"/>
  <c r="C53" i="1"/>
  <c r="I51" i="1"/>
  <c r="D50" i="1"/>
  <c r="O55" i="1"/>
  <c r="M53" i="1"/>
  <c r="K51" i="1"/>
  <c r="I49" i="1"/>
  <c r="E54" i="1"/>
  <c r="C52" i="1"/>
  <c r="P49" i="1"/>
  <c r="D55" i="1"/>
  <c r="J53" i="1"/>
  <c r="H51" i="1"/>
  <c r="N49" i="1"/>
  <c r="I55" i="1"/>
  <c r="D54" i="1"/>
  <c r="J52" i="1"/>
  <c r="E51" i="1"/>
  <c r="O49" i="1"/>
  <c r="K55" i="1"/>
  <c r="I53" i="1"/>
  <c r="G51" i="1"/>
  <c r="E49" i="1"/>
  <c r="P53" i="1"/>
  <c r="N51" i="1"/>
  <c r="L49" i="1"/>
  <c r="O54" i="1"/>
  <c r="M52" i="1"/>
  <c r="O50" i="1"/>
  <c r="J49" i="1"/>
  <c r="E55" i="1"/>
  <c r="K53" i="1"/>
  <c r="F52" i="1"/>
  <c r="P50" i="1"/>
  <c r="G49" i="1"/>
  <c r="M60" i="1" l="1"/>
  <c r="D65" i="1"/>
  <c r="C62" i="1"/>
  <c r="Q65" i="1"/>
  <c r="P60" i="1"/>
  <c r="E62" i="1"/>
  <c r="J66" i="1"/>
  <c r="G60" i="1"/>
  <c r="H63" i="1"/>
  <c r="E65" i="1"/>
  <c r="K63" i="1"/>
  <c r="G61" i="1"/>
  <c r="K64" i="1"/>
  <c r="N60" i="1"/>
  <c r="K62" i="1"/>
  <c r="E66" i="1"/>
  <c r="F65" i="1"/>
  <c r="H60" i="1"/>
  <c r="M61" i="1"/>
  <c r="N63" i="1"/>
  <c r="O66" i="1"/>
  <c r="F64" i="1"/>
  <c r="K65" i="1"/>
  <c r="D66" i="1"/>
  <c r="O61" i="1"/>
  <c r="M63" i="1"/>
  <c r="E61" i="1"/>
  <c r="O62" i="1"/>
  <c r="G64" i="1"/>
  <c r="M65" i="1"/>
  <c r="J60" i="1"/>
  <c r="D60" i="1"/>
  <c r="N61" i="1"/>
  <c r="D61" i="1"/>
  <c r="J62" i="1"/>
  <c r="E64" i="1"/>
  <c r="H61" i="1"/>
  <c r="L65" i="1"/>
  <c r="N62" i="1"/>
  <c r="E60" i="1"/>
  <c r="I64" i="1"/>
  <c r="K60" i="1"/>
  <c r="O64" i="1"/>
  <c r="Q61" i="1"/>
  <c r="F66" i="1"/>
  <c r="L63" i="1"/>
  <c r="C61" i="1"/>
  <c r="E63" i="1"/>
  <c r="J64" i="1"/>
  <c r="C65" i="1"/>
  <c r="P66" i="1"/>
  <c r="L62" i="1"/>
  <c r="P61" i="1"/>
  <c r="G63" i="1"/>
  <c r="Q64" i="1"/>
  <c r="I66" i="1"/>
  <c r="Q60" i="1"/>
  <c r="O60" i="1"/>
  <c r="F62" i="1"/>
  <c r="P63" i="1"/>
  <c r="F63" i="1"/>
  <c r="L64" i="1"/>
  <c r="G66" i="1"/>
  <c r="I62" i="1"/>
  <c r="M66" i="1"/>
  <c r="O63" i="1"/>
  <c r="F61" i="1"/>
  <c r="J65" i="1"/>
  <c r="L61" i="1"/>
  <c r="P65" i="1"/>
  <c r="C63" i="1"/>
  <c r="I60" i="1"/>
  <c r="M64" i="1"/>
  <c r="H66" i="1"/>
  <c r="D62" i="1"/>
  <c r="I63" i="1"/>
  <c r="Q63" i="1"/>
  <c r="O65" i="1"/>
  <c r="C64" i="1"/>
  <c r="I65" i="1"/>
  <c r="F60" i="1"/>
  <c r="I61" i="1"/>
  <c r="D63" i="1"/>
  <c r="Q62" i="1"/>
  <c r="H64" i="1"/>
  <c r="C66" i="1"/>
  <c r="H65" i="1"/>
  <c r="N66" i="1"/>
  <c r="K61" i="1"/>
  <c r="J63" i="1"/>
  <c r="L60" i="1"/>
  <c r="P64" i="1"/>
  <c r="G62" i="1"/>
  <c r="K66" i="1"/>
  <c r="M62" i="1"/>
  <c r="Q66" i="1"/>
  <c r="D64" i="1"/>
  <c r="J61" i="1"/>
  <c r="N65" i="1"/>
  <c r="G65" i="1"/>
  <c r="L66" i="1"/>
  <c r="H62" i="1"/>
  <c r="P62" i="1"/>
  <c r="N64" i="1"/>
  <c r="C60" i="1"/>
</calcChain>
</file>

<file path=xl/sharedStrings.xml><?xml version="1.0" encoding="utf-8"?>
<sst xmlns="http://schemas.openxmlformats.org/spreadsheetml/2006/main" count="255" uniqueCount="92">
  <si>
    <t>RTO</t>
  </si>
  <si>
    <t>MAAC</t>
  </si>
  <si>
    <t>EMAAC</t>
  </si>
  <si>
    <t>SWMAAC</t>
  </si>
  <si>
    <t>PS</t>
  </si>
  <si>
    <t>PS NORTH</t>
  </si>
  <si>
    <t>DPL SOUTH</t>
  </si>
  <si>
    <t>PEPCO</t>
  </si>
  <si>
    <t>ATSI</t>
  </si>
  <si>
    <t>ATSI-CLEVELAND</t>
  </si>
  <si>
    <t>COMED</t>
  </si>
  <si>
    <t>BGE</t>
  </si>
  <si>
    <t>PL</t>
  </si>
  <si>
    <t>DAYTON</t>
  </si>
  <si>
    <t>DEOK</t>
  </si>
  <si>
    <t xml:space="preserve"> **</t>
  </si>
  <si>
    <t>16/17</t>
  </si>
  <si>
    <t>17/18</t>
  </si>
  <si>
    <t>18/19</t>
  </si>
  <si>
    <t>19/20</t>
  </si>
  <si>
    <t>20/21</t>
  </si>
  <si>
    <t>21/22</t>
  </si>
  <si>
    <t>22/23</t>
  </si>
  <si>
    <t>23/24</t>
  </si>
  <si>
    <t xml:space="preserve"> </t>
  </si>
  <si>
    <t>MID ATL PAH</t>
  </si>
  <si>
    <t>RTO PAH</t>
  </si>
  <si>
    <t>Table Source: https://www.pjm.com/-/media/markets-ops/rpm/rpm-auction-info/rpm-auctions-resource-clearing-price-summary.ashx</t>
  </si>
  <si>
    <t>BRA Clearing Prices</t>
  </si>
  <si>
    <t xml:space="preserve">Table source: BRA Planning Parameter Reports at https://www.pjm.com/markets-and-operations/rpm </t>
  </si>
  <si>
    <t>Implied MSOC based on Average PAH for Mid-Atl as a region for the year in which the BRA was held for the Net CONE in Each Modeled LDA. Highlighted Applies</t>
  </si>
  <si>
    <t>Implied MSOC based on Average PAH for RTO as a region for the year in which the BRA was held for the Net CONE in Each Modeled LDA. Highlighted Applies</t>
  </si>
  <si>
    <t>Avg. PAH Hours</t>
  </si>
  <si>
    <t>MID ATL PAH (BRA Price - Implied MSOC)</t>
  </si>
  <si>
    <t>RTO PAH (BRA Price - Implied MSOC)</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</si>
  <si>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</si>
  <si>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</si>
  <si>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</si>
  <si>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</si>
  <si>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</si>
  <si>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</si>
  <si>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</si>
  <si>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</si>
  <si>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</si>
  <si>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</si>
  <si>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</si>
  <si>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</si>
  <si>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</si>
  <si>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</si>
  <si>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</si>
  <si>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</si>
  <si>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</si>
  <si>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</si>
  <si>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</si>
  <si>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Pepco</t>
  </si>
  <si>
    <t>Dom</t>
  </si>
  <si>
    <t>Comed</t>
  </si>
  <si>
    <t>AEP</t>
  </si>
  <si>
    <t>AE</t>
  </si>
  <si>
    <t>PPL</t>
  </si>
  <si>
    <t>DLCO</t>
  </si>
  <si>
    <t>2011/12</t>
  </si>
  <si>
    <t>2012/13</t>
  </si>
  <si>
    <t>2013/14</t>
  </si>
  <si>
    <t>2014/15</t>
  </si>
  <si>
    <t>2015/16</t>
  </si>
  <si>
    <t>2016/17</t>
  </si>
  <si>
    <t>2017/18</t>
  </si>
  <si>
    <t>2018/19</t>
  </si>
  <si>
    <t>2019/20</t>
  </si>
  <si>
    <t>2020/21</t>
  </si>
  <si>
    <t>2021/22</t>
  </si>
  <si>
    <t>Zonal/LDA Specific Implied MSOC</t>
  </si>
  <si>
    <t>DOM</t>
  </si>
  <si>
    <t>16/17 BRA in 2013</t>
  </si>
  <si>
    <t>17/18 BRA in 2014</t>
  </si>
  <si>
    <t>18/19 BRA in 2015</t>
  </si>
  <si>
    <t>19/20 BRA in 2016</t>
  </si>
  <si>
    <t>20/21 BRA in 2017</t>
  </si>
  <si>
    <t>21/22 BRA in 2018</t>
  </si>
  <si>
    <t>22/23 BRA in 2021</t>
  </si>
  <si>
    <t>23/24 BRA in 2022</t>
  </si>
  <si>
    <t>17/18 BRA in 2014 use thru 12/13</t>
  </si>
  <si>
    <t>16/17 BRA in 2013 use thru 11/12</t>
  </si>
  <si>
    <t>18/19 BRA in 2015 use thru 13/14</t>
  </si>
  <si>
    <t>19/20 BRA in 2016 use thru 14/15</t>
  </si>
  <si>
    <t>20/21 BRA in 2017 use thru 15/16</t>
  </si>
  <si>
    <t>21/22 BRA in 2018 use thru 16/17</t>
  </si>
  <si>
    <t>22/23 BRA in 2021 use thru 19/20 due to delay</t>
  </si>
  <si>
    <t>23/24 BRA in 2022 use thru 20/21 due to delay</t>
  </si>
  <si>
    <t>Po</t>
  </si>
  <si>
    <t>Positive number reflect the MSOC less than the clearing price. Negative values reflect the MSOC greater than the clearing price. Keep in mind for neagtiev values the actrual MSOC in place was Net CONE * B, so high than that proposed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</si>
</sst>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1"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sz val="10"/>
      <name val="Arial"/>
      <family val="2"/>
    </font>
    <font>
      <b/>
      <sz val="12"/>
      <name val="Arial"/>
      <family val="2"/>
    </font>
    <font>
      <sz val="10"/>
      <color rgb="FFFF0000"/>
      <name val="Arial"/>
      <family val="2"/>
    </font>
    <font>
      <sz val="10"/>
      <color theme="1"/>
      <name val="Arial"/>
      <family val="2"/>
    </font>
    <font>
      <b/>
      <sz val="11"/>
      <color theme="1"/>
      <name val="Calibri"/>
      <family val="2"/>
      <scheme val="minor"/>
    </font>
    <font>
      <b/>
      <i/>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37">
    <xf numFmtId="0" fontId="0" fillId="0" borderId="0"/>
    <xf numFmtId="44" fontId="4" fillId="0" borderId="0" applyFont="0" applyFill="0" applyBorder="0" applyAlignment="0" applyProtection="0"/>
    <xf numFmtId="0" fontId="4" fillId="0" borderId="0"/>
    <xf numFmtId="43" fontId="1" fillId="0" borderId="0" applyFont="0" applyFill="0" applyBorder="0" applyAlignment="0" applyProtection="0"/>
    <xf numFmtId="0" fontId="3" fillId="0" borderId="0"/>
    <xf numFmtId="0" fontId="3" fillId="0" borderId="0">
      <alignment wrapText="1"/>
    </xf>
    <xf numFmtId="0" fontId="3" fillId="0" borderId="0"/>
    <xf numFmtId="0" fontId="1" fillId="0" borderId="0"/>
    <xf numFmtId="9"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7" fillId="0" borderId="0"/>
    <xf numFmtId="0" fontId="3" fillId="0" borderId="0"/>
    <xf numFmtId="0" fontId="7" fillId="0" borderId="0"/>
    <xf numFmtId="0" fontId="1" fillId="0" borderId="0"/>
    <xf numFmtId="0" fontId="3" fillId="0" borderId="0"/>
    <xf numFmtId="0" fontId="3" fillId="0" borderId="0">
      <alignment wrapText="1"/>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1" fillId="0" borderId="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36">
    <xf numFmtId="0" fontId="0" fillId="0" borderId="0" xfId="0"/>
    <xf numFmtId="0" fontId="2" fillId="0" borderId="1" xfId="0" applyFont="1" applyBorder="1" applyAlignment="1">
      <alignment horizontal="center" wrapText="1"/>
    </xf>
    <xf numFmtId="164" fontId="0" fillId="0" borderId="1" xfId="0" applyNumberFormat="1" applyBorder="1" applyAlignment="1">
      <alignment horizontal="right"/>
    </xf>
    <xf numFmtId="8" fontId="3" fillId="0" borderId="1" xfId="0" applyNumberFormat="1"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164" fontId="3" fillId="0" borderId="1" xfId="1" applyNumberFormat="1" applyFont="1" applyFill="1" applyBorder="1" applyAlignment="1">
      <alignment vertical="center"/>
    </xf>
    <xf numFmtId="164" fontId="0" fillId="0" borderId="1" xfId="0" applyNumberFormat="1" applyBorder="1"/>
    <xf numFmtId="164" fontId="3" fillId="0" borderId="1" xfId="0" applyNumberFormat="1" applyFont="1" applyBorder="1" applyAlignment="1">
      <alignment horizontal="center"/>
    </xf>
    <xf numFmtId="164" fontId="3" fillId="0" borderId="1" xfId="0" applyNumberFormat="1" applyFont="1" applyBorder="1"/>
    <xf numFmtId="164" fontId="3" fillId="0" borderId="1" xfId="0" applyNumberFormat="1" applyFont="1" applyBorder="1" applyAlignment="1">
      <alignment horizontal="right"/>
    </xf>
    <xf numFmtId="164" fontId="5" fillId="0" borderId="1" xfId="2" applyNumberFormat="1" applyFont="1" applyBorder="1" applyAlignment="1">
      <alignment horizontal="right" vertical="center" wrapText="1"/>
    </xf>
    <xf numFmtId="0" fontId="0" fillId="0" borderId="0" xfId="0"/>
    <xf numFmtId="164" fontId="5" fillId="0" borderId="1" xfId="0" applyNumberFormat="1" applyFont="1" applyBorder="1" applyAlignment="1">
      <alignment horizontal="right" vertical="center" wrapText="1"/>
    </xf>
    <xf numFmtId="164" fontId="5" fillId="0" borderId="1" xfId="2" applyNumberFormat="1" applyFont="1" applyBorder="1" applyAlignment="1">
      <alignment horizontal="right" vertical="center" wrapText="1"/>
    </xf>
    <xf numFmtId="164" fontId="5" fillId="0" borderId="1" xfId="2" applyNumberFormat="1" applyFont="1" applyBorder="1" applyAlignment="1">
      <alignment horizontal="right" vertical="center" wrapText="1"/>
    </xf>
    <xf numFmtId="164" fontId="5" fillId="0" borderId="1" xfId="2" applyNumberFormat="1" applyFont="1" applyBorder="1" applyAlignment="1">
      <alignment horizontal="right" vertical="center" wrapText="1"/>
    </xf>
    <xf numFmtId="0" fontId="6" fillId="0" borderId="0" xfId="2" applyFont="1"/>
    <xf numFmtId="164" fontId="5" fillId="0" borderId="1" xfId="2" applyNumberFormat="1" applyFont="1" applyBorder="1" applyAlignment="1">
      <alignment horizontal="right" vertical="center" wrapText="1"/>
    </xf>
    <xf numFmtId="164" fontId="5" fillId="0" borderId="1" xfId="2" applyNumberFormat="1" applyFont="1" applyFill="1" applyBorder="1" applyAlignment="1">
      <alignment horizontal="right" vertical="center" wrapText="1"/>
    </xf>
    <xf numFmtId="164" fontId="5" fillId="0" borderId="1" xfId="2" applyNumberFormat="1" applyFont="1" applyBorder="1" applyAlignment="1">
      <alignment horizontal="right" vertical="center" wrapText="1"/>
    </xf>
    <xf numFmtId="0" fontId="8" fillId="0" borderId="0" xfId="0" applyFont="1"/>
    <xf numFmtId="0" fontId="9" fillId="0" borderId="0" xfId="0" applyFont="1"/>
    <xf numFmtId="164" fontId="5" fillId="0" borderId="0" xfId="0" applyNumberFormat="1" applyFont="1" applyBorder="1" applyAlignment="1">
      <alignment horizontal="right" vertical="center" wrapText="1"/>
    </xf>
    <xf numFmtId="0" fontId="10" fillId="0" borderId="0" xfId="0" applyFont="1"/>
    <xf numFmtId="0" fontId="0" fillId="2" borderId="0" xfId="0" applyFill="1"/>
    <xf numFmtId="0" fontId="8" fillId="0" borderId="0" xfId="0" applyFont="1" applyAlignment="1">
      <alignment horizontal="center" wrapText="1"/>
    </xf>
    <xf numFmtId="0" fontId="0" fillId="0" borderId="0" xfId="0" applyAlignment="1">
      <alignment horizontal="right"/>
    </xf>
    <xf numFmtId="164" fontId="0" fillId="2" borderId="0" xfId="0" applyNumberFormat="1" applyFill="1"/>
    <xf numFmtId="164" fontId="0" fillId="3" borderId="0" xfId="0" applyNumberFormat="1" applyFill="1"/>
    <xf numFmtId="0" fontId="0" fillId="0" borderId="2" xfId="0" applyFont="1" applyBorder="1" applyAlignment="1">
      <alignment horizontal="right"/>
    </xf>
    <xf numFmtId="0" fontId="0" fillId="4" borderId="2" xfId="0" applyFont="1" applyFill="1" applyBorder="1" applyAlignment="1">
      <alignment horizontal="right"/>
    </xf>
    <xf numFmtId="164" fontId="0" fillId="0" borderId="0" xfId="0" applyNumberFormat="1"/>
    <xf numFmtId="44" fontId="0" fillId="0" borderId="0" xfId="0" applyNumberFormat="1"/>
    <xf numFmtId="44" fontId="0" fillId="2" borderId="0" xfId="0" applyNumberFormat="1" applyFill="1"/>
    <xf numFmtId="2" fontId="0" fillId="0" borderId="0" xfId="0" applyNumberFormat="1"/>
  </cellXfs>
  <cellStyles count="37">
    <cellStyle name="Comma 2" xfId="3" xr:uid="{10C3E851-C76F-45BA-AC38-5BE4A699C0B2}"/>
    <cellStyle name="Comma 2 2" xfId="10" xr:uid="{4C36814B-59CF-4615-A706-69BDE67C5AF9}"/>
    <cellStyle name="Comma 2 2 2" xfId="28" xr:uid="{50521FB1-7DF1-4DAD-8B89-60D5AE0A2E04}"/>
    <cellStyle name="Comma 2 3" xfId="23" xr:uid="{1C37EDC5-596F-4048-8800-11DCDAC1145C}"/>
    <cellStyle name="Comma 3" xfId="9" xr:uid="{8C10E5E7-B3D1-4F95-994A-D1023E2F6EF1}"/>
    <cellStyle name="Comma 3 2" xfId="27" xr:uid="{73CD8661-7A36-4EB3-B2E4-5CA9E78AD0D6}"/>
    <cellStyle name="Comma 4" xfId="22" xr:uid="{770363BD-8B86-4434-9E68-E28E3AA2F8B0}"/>
    <cellStyle name="Comma 5" xfId="21" xr:uid="{232EA466-3BF1-4D9F-832D-9AF21E10462F}"/>
    <cellStyle name="Comma 6" xfId="36" xr:uid="{76693F92-AA4C-4651-8930-DDC3BD9E165F}"/>
    <cellStyle name="Currency 2" xfId="1" xr:uid="{010274CF-28CF-491D-9469-C87BABC7E892}"/>
    <cellStyle name="Currency 2 2" xfId="29" xr:uid="{08241931-D1AF-4267-BD0D-D1D2C99D9FBC}"/>
    <cellStyle name="Currency 2 3" xfId="11" xr:uid="{FC8E442F-359B-421A-AE05-63245BCAC247}"/>
    <cellStyle name="Normal" xfId="0" builtinId="0"/>
    <cellStyle name="Normal 10 2" xfId="19" xr:uid="{9C761FCF-ED66-47EF-9CA4-0DCEE4ABA239}"/>
    <cellStyle name="Normal 2" xfId="4" xr:uid="{4EEEB47D-D592-489C-A683-B46950B96068}"/>
    <cellStyle name="Normal 2 2" xfId="5" xr:uid="{2FDBF5D8-E407-4232-B885-720A96873515}"/>
    <cellStyle name="Normal 2 2 2" xfId="20" xr:uid="{E39C6925-F2C1-40A0-8699-FA558D33F7AF}"/>
    <cellStyle name="Normal 2 3" xfId="12" xr:uid="{7DF7C620-6AAE-43FD-86C0-D2C2CE600D3D}"/>
    <cellStyle name="Normal 2 3 2" xfId="30" xr:uid="{8C12728A-2614-4E4B-93F2-54DBF48280FB}"/>
    <cellStyle name="Normal 2 4" xfId="24" xr:uid="{F4BDED79-9E00-4DE9-A6A0-933A97EBDB14}"/>
    <cellStyle name="Normal 3" xfId="15" xr:uid="{A58C3E1F-49C3-4FFE-A7FC-5806058EEEB9}"/>
    <cellStyle name="Normal 3 7" xfId="17" xr:uid="{99DAFEF9-CDDE-4B34-862C-AB414CEB5BD4}"/>
    <cellStyle name="Normal 4" xfId="16" xr:uid="{5B3747E1-183B-47F9-A5D6-2E7EEB2CC97D}"/>
    <cellStyle name="Normal 4 3" xfId="6" xr:uid="{A7C5733D-C0FE-4ABF-A34E-D4A74BE4CE0F}"/>
    <cellStyle name="Normal 4 3 2" xfId="25" xr:uid="{7824706B-AA3D-4649-A03C-8BD25037242B}"/>
    <cellStyle name="Normal 5" xfId="34" xr:uid="{82E80E23-1809-41E2-B651-204CE4437F17}"/>
    <cellStyle name="Normal 6" xfId="7" xr:uid="{F0D04419-B795-4009-B703-CAC558C81880}"/>
    <cellStyle name="Normal 6 2" xfId="13" xr:uid="{3C25FF61-5D93-48A8-81F1-2E563EAD50FF}"/>
    <cellStyle name="Normal 6 2 2" xfId="31" xr:uid="{3833F1AA-D128-408C-AB26-FFBCB1D9D097}"/>
    <cellStyle name="Normal 6 3" xfId="26" xr:uid="{2993D8AF-847A-4036-B11D-E3FC8FA42A1B}"/>
    <cellStyle name="Normal 6 7" xfId="18" xr:uid="{79E9442F-7522-4046-8296-84D07886FC36}"/>
    <cellStyle name="Normal 6 7 2" xfId="33" xr:uid="{40ED6031-7E91-440D-9DDF-4E9082375550}"/>
    <cellStyle name="Normal 7" xfId="2" xr:uid="{7BAEAB43-2A78-4698-8C46-43BC4F393297}"/>
    <cellStyle name="Percent 2" xfId="14" xr:uid="{18C9FEEC-C181-41B1-AE18-A100531B9FBE}"/>
    <cellStyle name="Percent 2 2" xfId="32" xr:uid="{E53C7B66-4F4A-4D41-ADB4-8CB9D9681C20}"/>
    <cellStyle name="Percent 3" xfId="8" xr:uid="{5BDC429A-40EA-4889-BCFA-75D8B8516CEF}"/>
    <cellStyle name="Percent 4" xfId="35" xr:uid="{DF2DC9DD-C198-45F8-9A77-B4C70D55643C}"/>
  </cellStyles>
  <dxfs count="11">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2A41D4-D208-4473-9031-8C9A051B5081}" name="Table1" displayName="Table1" ref="B2:T14" totalsRowShown="0" dataDxfId="10">
  <autoFilter ref="B2:T14" xr:uid="{AA2A41D4-D208-4473-9031-8C9A051B5081}"/>
  <tableColumns count="19">
    <tableColumn id="1" xr3:uid="{F03E8566-1DA1-4FC3-8811-FD02930BBDB8}" name="Column1" dataDxfId="9"/>
    <tableColumn id="2" xr3:uid="{BECE4717-D134-448F-AE3A-2F41C3712E30}" name="Column2"/>
    <tableColumn id="3" xr3:uid="{C983EFB6-2D41-4716-9F10-0FC1A2F243E2}" name="Column3" dataDxfId="8"/>
    <tableColumn id="4" xr3:uid="{C8D7A9F4-094C-41E1-9B5A-646B653BA6F9}" name="Column4"/>
    <tableColumn id="5" xr3:uid="{A3D9F558-9694-44DE-A4AC-B324E3700C48}" name="Column5" dataDxfId="7"/>
    <tableColumn id="6" xr3:uid="{C3FDE2DB-6137-4F85-BFE5-3FDEC7C6C3E6}" name="Column6"/>
    <tableColumn id="7" xr3:uid="{62EC58EC-366C-44C5-941F-025D3662DF6A}" name="Column7" dataDxfId="6"/>
    <tableColumn id="8" xr3:uid="{9FD3AE1D-6045-47D0-BBAE-1740FEAB6522}" name="Column8"/>
    <tableColumn id="9" xr3:uid="{002D0BB5-1FC0-4705-B7CC-3010FEF67D63}" name="Column9" dataDxfId="5"/>
    <tableColumn id="10" xr3:uid="{33785A9D-D8B1-45D3-9D2B-76CCCC0E9DB9}" name="Column10"/>
    <tableColumn id="11" xr3:uid="{E56852F8-BB0B-450D-A8AB-F3B759ED030C}" name="Column11" dataDxfId="4"/>
    <tableColumn id="12" xr3:uid="{1F6E8DB3-A523-4F80-B138-B563B432787E}" name="Column12"/>
    <tableColumn id="13" xr3:uid="{72E8F4C5-53CC-434B-A9A6-DC4D500D4700}" name="Column13" dataDxfId="3"/>
    <tableColumn id="14" xr3:uid="{82323794-2642-491E-A052-3E4AACA565B5}" name="Column14"/>
    <tableColumn id="15" xr3:uid="{D0DEDB4C-C63A-4261-A979-4D2A619805FD}" name="Column15" dataDxfId="2"/>
    <tableColumn id="16" xr3:uid="{1B153405-112C-4895-B55C-9E2CFC0351E9}" name="Column16"/>
    <tableColumn id="17" xr3:uid="{C94A1A31-4B26-4534-92C5-0C372158E470}" name="Column17" dataDxfId="1"/>
    <tableColumn id="18" xr3:uid="{50FFF677-7D39-4B3B-808D-4BE6945AFF20}" name="Column18"/>
    <tableColumn id="19" xr3:uid="{E498007C-F410-4578-BCA2-C381EA4E1B9B}" name="Column1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B837-2384-44AD-B3F4-9ABD2667ADC7}">
  <dimension ref="A1:V91"/>
  <sheetViews>
    <sheetView tabSelected="1" topLeftCell="B64" workbookViewId="0">
      <selection activeCell="N81" sqref="N81:N87"/>
    </sheetView>
  </sheetViews>
  <sheetFormatPr defaultRowHeight="14.25" x14ac:dyDescent="0.45"/>
  <cols>
    <col min="1" max="1" width="38.3984375" bestFit="1" customWidth="1"/>
  </cols>
  <sheetData>
    <row r="1" spans="1:22" x14ac:dyDescent="0.45">
      <c r="C1" t="s">
        <v>28</v>
      </c>
    </row>
    <row r="2" spans="1:22" ht="39.75" x14ac:dyDescent="0.45">
      <c r="B2" s="1"/>
      <c r="C2" s="1" t="s">
        <v>0</v>
      </c>
      <c r="D2" s="1" t="s">
        <v>1</v>
      </c>
      <c r="E2" s="1" t="s">
        <v>2</v>
      </c>
      <c r="F2" s="1" t="s">
        <v>3</v>
      </c>
      <c r="G2" s="1" t="s">
        <v>4</v>
      </c>
      <c r="H2" s="1" t="s">
        <v>5</v>
      </c>
      <c r="I2" s="1" t="s">
        <v>6</v>
      </c>
      <c r="J2" s="1" t="s">
        <v>7</v>
      </c>
      <c r="K2" s="1" t="s">
        <v>8</v>
      </c>
      <c r="L2" s="1" t="s">
        <v>9</v>
      </c>
      <c r="M2" s="1" t="s">
        <v>10</v>
      </c>
      <c r="N2" s="1" t="s">
        <v>11</v>
      </c>
      <c r="O2" s="1" t="s">
        <v>12</v>
      </c>
      <c r="P2" s="1" t="s">
        <v>13</v>
      </c>
      <c r="Q2" s="1" t="s">
        <v>14</v>
      </c>
      <c r="R2" s="1"/>
      <c r="S2" s="1"/>
      <c r="T2" s="1"/>
      <c r="U2" s="1"/>
      <c r="V2" s="1"/>
    </row>
    <row r="3" spans="1:22" x14ac:dyDescent="0.45">
      <c r="A3" t="s">
        <v>16</v>
      </c>
      <c r="C3" s="2">
        <v>134</v>
      </c>
      <c r="D3" s="2">
        <v>134</v>
      </c>
      <c r="E3" s="2">
        <v>134</v>
      </c>
      <c r="F3" s="2">
        <v>134</v>
      </c>
      <c r="G3" s="2">
        <v>134</v>
      </c>
      <c r="H3" s="2">
        <v>134</v>
      </c>
      <c r="I3" s="2">
        <v>134</v>
      </c>
      <c r="J3" s="2">
        <v>134</v>
      </c>
      <c r="K3" s="2">
        <v>134</v>
      </c>
      <c r="L3" s="2">
        <v>134</v>
      </c>
      <c r="M3" s="3" t="s">
        <v>15</v>
      </c>
      <c r="N3" s="3" t="s">
        <v>15</v>
      </c>
      <c r="O3" s="3" t="s">
        <v>15</v>
      </c>
      <c r="P3" s="3" t="s">
        <v>15</v>
      </c>
      <c r="Q3" s="3" t="s">
        <v>15</v>
      </c>
      <c r="R3" s="4"/>
      <c r="S3" s="4"/>
      <c r="T3" s="4"/>
      <c r="U3" s="4"/>
      <c r="V3" s="4"/>
    </row>
    <row r="4" spans="1:22" x14ac:dyDescent="0.45">
      <c r="A4" t="s">
        <v>17</v>
      </c>
      <c r="C4" s="6">
        <v>151.5</v>
      </c>
      <c r="D4" s="6">
        <v>151.5</v>
      </c>
      <c r="E4" s="6">
        <v>151.5</v>
      </c>
      <c r="F4" s="6">
        <v>151.5</v>
      </c>
      <c r="G4" s="6">
        <v>151.5</v>
      </c>
      <c r="H4" s="6">
        <v>151.5</v>
      </c>
      <c r="I4" s="6">
        <v>151.5</v>
      </c>
      <c r="J4" s="6">
        <v>151.5</v>
      </c>
      <c r="K4" s="6">
        <v>151.5</v>
      </c>
      <c r="L4" s="6">
        <v>151.5</v>
      </c>
      <c r="M4" s="6">
        <v>151.5</v>
      </c>
      <c r="N4" s="6">
        <v>151.5</v>
      </c>
      <c r="O4" s="6">
        <v>151.5</v>
      </c>
      <c r="P4" s="3" t="s">
        <v>15</v>
      </c>
      <c r="Q4" s="3" t="s">
        <v>15</v>
      </c>
      <c r="R4" s="4"/>
      <c r="S4" s="4"/>
      <c r="T4" s="4"/>
      <c r="U4" s="4"/>
      <c r="V4" s="4"/>
    </row>
    <row r="5" spans="1:22" x14ac:dyDescent="0.45">
      <c r="A5" t="s">
        <v>18</v>
      </c>
      <c r="C5" s="2">
        <v>164.77</v>
      </c>
      <c r="D5" s="2">
        <v>164.77</v>
      </c>
      <c r="E5" s="2">
        <v>225.42</v>
      </c>
      <c r="F5" s="7">
        <v>164.77</v>
      </c>
      <c r="G5" s="7">
        <v>225.42</v>
      </c>
      <c r="H5" s="7">
        <v>225.42</v>
      </c>
      <c r="I5" s="7">
        <v>225.42</v>
      </c>
      <c r="J5" s="7">
        <v>164.77</v>
      </c>
      <c r="K5" s="7">
        <v>164.77</v>
      </c>
      <c r="L5" s="7">
        <v>164.77</v>
      </c>
      <c r="M5" s="7">
        <v>215</v>
      </c>
      <c r="N5" s="7">
        <v>164.77</v>
      </c>
      <c r="O5" s="7">
        <v>164.77</v>
      </c>
      <c r="P5" s="3" t="s">
        <v>15</v>
      </c>
      <c r="Q5" s="3" t="s">
        <v>15</v>
      </c>
      <c r="R5" s="5"/>
      <c r="S5" s="5"/>
      <c r="T5" s="5"/>
      <c r="U5" s="5"/>
      <c r="V5" s="5"/>
    </row>
    <row r="6" spans="1:22" x14ac:dyDescent="0.45">
      <c r="A6" t="s">
        <v>19</v>
      </c>
      <c r="C6" s="7">
        <v>100</v>
      </c>
      <c r="D6" s="7">
        <v>100</v>
      </c>
      <c r="E6" s="7">
        <v>119.77</v>
      </c>
      <c r="F6" s="7">
        <v>100</v>
      </c>
      <c r="G6" s="8">
        <v>119.77</v>
      </c>
      <c r="H6" s="7">
        <v>119.77</v>
      </c>
      <c r="I6" s="7">
        <v>119.77</v>
      </c>
      <c r="J6" s="7">
        <v>100</v>
      </c>
      <c r="K6" s="7">
        <v>100</v>
      </c>
      <c r="L6" s="7">
        <v>100</v>
      </c>
      <c r="M6" s="7">
        <v>202.76999999999998</v>
      </c>
      <c r="N6" s="7">
        <v>100.3</v>
      </c>
      <c r="O6" s="7">
        <v>100</v>
      </c>
      <c r="P6" s="3" t="s">
        <v>15</v>
      </c>
      <c r="Q6" s="3" t="s">
        <v>15</v>
      </c>
      <c r="R6" s="5"/>
      <c r="S6" s="5"/>
      <c r="T6" s="5"/>
      <c r="U6" s="5"/>
      <c r="V6" s="5"/>
    </row>
    <row r="7" spans="1:22" x14ac:dyDescent="0.45">
      <c r="A7" t="s">
        <v>20</v>
      </c>
      <c r="C7" s="7">
        <v>76.53</v>
      </c>
      <c r="D7" s="7">
        <v>86.04</v>
      </c>
      <c r="E7" s="7">
        <v>187.87</v>
      </c>
      <c r="F7" s="7">
        <v>86.04</v>
      </c>
      <c r="G7" s="8">
        <v>187.87</v>
      </c>
      <c r="H7" s="7">
        <v>187.87</v>
      </c>
      <c r="I7" s="7">
        <v>187.87</v>
      </c>
      <c r="J7" s="7">
        <v>86.04</v>
      </c>
      <c r="K7" s="7">
        <v>76.53</v>
      </c>
      <c r="L7" s="7">
        <v>76.53</v>
      </c>
      <c r="M7" s="7">
        <v>188.12</v>
      </c>
      <c r="N7" s="7">
        <v>86.04</v>
      </c>
      <c r="O7" s="7">
        <v>86.04</v>
      </c>
      <c r="P7" s="7">
        <v>76.53</v>
      </c>
      <c r="Q7" s="7">
        <v>130</v>
      </c>
      <c r="R7" s="5"/>
      <c r="S7" s="5"/>
      <c r="T7" s="5"/>
      <c r="U7" s="5"/>
      <c r="V7" s="5"/>
    </row>
    <row r="8" spans="1:22" x14ac:dyDescent="0.45">
      <c r="A8" t="s">
        <v>21</v>
      </c>
      <c r="C8" s="7">
        <v>140</v>
      </c>
      <c r="D8" s="7">
        <v>140</v>
      </c>
      <c r="E8" s="7">
        <v>165.73</v>
      </c>
      <c r="F8" s="7">
        <v>140</v>
      </c>
      <c r="G8" s="8">
        <v>204.29</v>
      </c>
      <c r="H8" s="9">
        <v>204.29</v>
      </c>
      <c r="I8" s="9">
        <v>165.73</v>
      </c>
      <c r="J8" s="9">
        <v>140</v>
      </c>
      <c r="K8" s="9">
        <v>171.33</v>
      </c>
      <c r="L8" s="9">
        <v>171.33</v>
      </c>
      <c r="M8" s="9">
        <v>195.55</v>
      </c>
      <c r="N8" s="7">
        <v>200.3</v>
      </c>
      <c r="O8" s="7">
        <v>140</v>
      </c>
      <c r="P8" s="7">
        <v>140</v>
      </c>
      <c r="Q8" s="7">
        <v>140</v>
      </c>
      <c r="R8" s="5"/>
      <c r="S8" s="5"/>
      <c r="T8" s="5"/>
      <c r="U8" s="5"/>
      <c r="V8" s="5"/>
    </row>
    <row r="9" spans="1:22" x14ac:dyDescent="0.45">
      <c r="A9" t="s">
        <v>22</v>
      </c>
      <c r="C9" s="10">
        <v>50</v>
      </c>
      <c r="D9" s="10">
        <v>95.789999999999992</v>
      </c>
      <c r="E9" s="10">
        <v>97.859999999999985</v>
      </c>
      <c r="F9" s="10">
        <v>95.789999999999992</v>
      </c>
      <c r="G9" s="10">
        <v>97.859999999999985</v>
      </c>
      <c r="H9" s="10">
        <v>97.859999999999985</v>
      </c>
      <c r="I9" s="10">
        <v>97.859999999999985</v>
      </c>
      <c r="J9" s="10">
        <v>95.789999999999992</v>
      </c>
      <c r="K9" s="10">
        <v>50</v>
      </c>
      <c r="L9" s="10">
        <v>50</v>
      </c>
      <c r="M9" s="10">
        <v>68.960000000000008</v>
      </c>
      <c r="N9" s="10">
        <v>126.5</v>
      </c>
      <c r="O9" s="10">
        <v>95.789999999999992</v>
      </c>
      <c r="P9" s="10">
        <v>50</v>
      </c>
      <c r="Q9" s="10">
        <v>71.69</v>
      </c>
      <c r="R9" s="8"/>
      <c r="S9" s="8"/>
      <c r="T9" s="8"/>
      <c r="U9" s="8"/>
      <c r="V9" s="8"/>
    </row>
    <row r="10" spans="1:22" x14ac:dyDescent="0.45">
      <c r="A10" t="s">
        <v>23</v>
      </c>
    </row>
    <row r="11" spans="1:22" x14ac:dyDescent="0.45">
      <c r="A11" s="22" t="s">
        <v>27</v>
      </c>
    </row>
    <row r="12" spans="1:22" s="12" customFormat="1" x14ac:dyDescent="0.45">
      <c r="A12" s="22"/>
    </row>
    <row r="13" spans="1:22" ht="39.75" x14ac:dyDescent="0.45">
      <c r="C13" s="1" t="s">
        <v>0</v>
      </c>
      <c r="D13" s="1" t="s">
        <v>1</v>
      </c>
      <c r="E13" s="1" t="s">
        <v>2</v>
      </c>
      <c r="F13" s="1" t="s">
        <v>3</v>
      </c>
      <c r="G13" s="1" t="s">
        <v>4</v>
      </c>
      <c r="H13" s="1" t="s">
        <v>5</v>
      </c>
      <c r="I13" s="1" t="s">
        <v>6</v>
      </c>
      <c r="J13" s="1" t="s">
        <v>7</v>
      </c>
      <c r="K13" s="1" t="s">
        <v>8</v>
      </c>
      <c r="L13" s="1" t="s">
        <v>9</v>
      </c>
      <c r="M13" s="1" t="s">
        <v>10</v>
      </c>
      <c r="N13" s="1" t="s">
        <v>11</v>
      </c>
      <c r="O13" s="1" t="s">
        <v>12</v>
      </c>
      <c r="P13" s="1" t="s">
        <v>13</v>
      </c>
      <c r="Q13" s="1" t="s">
        <v>14</v>
      </c>
    </row>
    <row r="14" spans="1:22" ht="15" x14ac:dyDescent="0.45">
      <c r="A14" t="s">
        <v>16</v>
      </c>
      <c r="C14" s="20">
        <v>330.53</v>
      </c>
      <c r="D14" s="20">
        <v>276.89999999999998</v>
      </c>
      <c r="E14" s="20">
        <v>329.94</v>
      </c>
      <c r="F14" s="20">
        <v>276.89999999999998</v>
      </c>
      <c r="G14" s="20">
        <v>329.94</v>
      </c>
      <c r="H14" s="20">
        <v>329.94</v>
      </c>
      <c r="I14" s="20">
        <v>329.94</v>
      </c>
      <c r="J14" s="20">
        <v>276.89999999999998</v>
      </c>
      <c r="K14" s="20">
        <v>362.64</v>
      </c>
      <c r="L14" s="20">
        <v>362.64</v>
      </c>
    </row>
    <row r="15" spans="1:22" ht="15" x14ac:dyDescent="0.45">
      <c r="A15" t="s">
        <v>17</v>
      </c>
      <c r="C15" s="19">
        <v>351.39</v>
      </c>
      <c r="D15" s="19">
        <v>313</v>
      </c>
      <c r="E15" s="19">
        <v>365.87</v>
      </c>
      <c r="F15" s="19">
        <v>313</v>
      </c>
      <c r="G15" s="19">
        <v>365.87</v>
      </c>
      <c r="H15" s="19">
        <v>365.87</v>
      </c>
      <c r="I15" s="19">
        <v>365.87</v>
      </c>
      <c r="J15" s="19">
        <v>313</v>
      </c>
      <c r="K15" s="19">
        <v>373.75</v>
      </c>
      <c r="L15" s="19">
        <v>373.75</v>
      </c>
      <c r="M15" s="19">
        <v>373.75</v>
      </c>
      <c r="N15" s="19">
        <v>313</v>
      </c>
      <c r="O15" s="19">
        <v>354.46</v>
      </c>
    </row>
    <row r="16" spans="1:22" ht="15" x14ac:dyDescent="0.45">
      <c r="A16" t="s">
        <v>18</v>
      </c>
      <c r="C16" s="18">
        <v>300.57</v>
      </c>
      <c r="D16" s="18">
        <v>271.67</v>
      </c>
      <c r="E16" s="18">
        <v>284.82</v>
      </c>
      <c r="F16" s="18">
        <v>243.17</v>
      </c>
      <c r="G16" s="18">
        <v>297.99</v>
      </c>
      <c r="H16" s="18">
        <v>297.99</v>
      </c>
      <c r="I16" s="18">
        <v>258.32</v>
      </c>
      <c r="J16" s="18">
        <v>250.74</v>
      </c>
      <c r="K16" s="18">
        <v>271.72000000000003</v>
      </c>
      <c r="L16" s="18">
        <v>271.72000000000003</v>
      </c>
      <c r="M16" s="18">
        <v>320.29000000000002</v>
      </c>
      <c r="N16" s="18">
        <v>235.59</v>
      </c>
      <c r="O16" s="18">
        <v>284.79000000000002</v>
      </c>
    </row>
    <row r="17" spans="1:17" ht="15" x14ac:dyDescent="0.45">
      <c r="A17" t="s">
        <v>19</v>
      </c>
      <c r="C17" s="16">
        <v>299.3</v>
      </c>
      <c r="D17" s="16">
        <v>262.02</v>
      </c>
      <c r="E17" s="16">
        <v>283.63</v>
      </c>
      <c r="F17" s="16">
        <v>229.93</v>
      </c>
      <c r="G17" s="16">
        <v>303.3</v>
      </c>
      <c r="H17" s="16">
        <v>303.3</v>
      </c>
      <c r="I17" s="16">
        <v>262.27</v>
      </c>
      <c r="J17" s="16">
        <v>244.23</v>
      </c>
      <c r="K17" s="16">
        <v>264.06</v>
      </c>
      <c r="L17" s="16">
        <v>264.06</v>
      </c>
      <c r="M17" s="16">
        <v>328.44</v>
      </c>
      <c r="N17" s="16">
        <v>215.62</v>
      </c>
      <c r="O17" s="16">
        <v>277.74</v>
      </c>
      <c r="P17" s="17" t="s">
        <v>24</v>
      </c>
    </row>
    <row r="18" spans="1:17" ht="15" x14ac:dyDescent="0.45">
      <c r="A18" t="s">
        <v>20</v>
      </c>
      <c r="C18" s="15">
        <v>292.95</v>
      </c>
      <c r="D18" s="15">
        <v>252.4</v>
      </c>
      <c r="E18" s="15">
        <v>283.10000000000002</v>
      </c>
      <c r="F18" s="15">
        <v>202.43</v>
      </c>
      <c r="G18" s="15">
        <v>306.92</v>
      </c>
      <c r="H18" s="15">
        <v>306.92</v>
      </c>
      <c r="I18" s="15">
        <v>254.97</v>
      </c>
      <c r="J18" s="15">
        <v>226.53</v>
      </c>
      <c r="K18" s="15">
        <v>261.17</v>
      </c>
      <c r="L18" s="15">
        <v>261.17</v>
      </c>
      <c r="M18" s="15">
        <v>329.81</v>
      </c>
      <c r="N18" s="15">
        <v>178.33</v>
      </c>
      <c r="O18" s="15">
        <v>267.33</v>
      </c>
      <c r="P18" s="15">
        <v>273.14</v>
      </c>
      <c r="Q18" s="15">
        <v>282.45999999999998</v>
      </c>
    </row>
    <row r="19" spans="1:17" ht="15" x14ac:dyDescent="0.45">
      <c r="A19" t="s">
        <v>21</v>
      </c>
      <c r="C19" s="14">
        <v>321.57</v>
      </c>
      <c r="D19" s="14">
        <v>292.69</v>
      </c>
      <c r="E19" s="14">
        <v>313.77</v>
      </c>
      <c r="F19" s="14">
        <v>264.88</v>
      </c>
      <c r="G19" s="14">
        <v>330.61</v>
      </c>
      <c r="H19" s="14">
        <v>330.61</v>
      </c>
      <c r="I19" s="14">
        <v>300.18</v>
      </c>
      <c r="J19" s="14">
        <v>285.42</v>
      </c>
      <c r="K19" s="14">
        <v>306.87</v>
      </c>
      <c r="L19" s="14">
        <v>306.87</v>
      </c>
      <c r="M19" s="14">
        <v>344.36</v>
      </c>
      <c r="N19" s="14">
        <v>244.33</v>
      </c>
      <c r="O19" s="14">
        <v>300.72000000000003</v>
      </c>
      <c r="P19" s="14">
        <v>312.56</v>
      </c>
      <c r="Q19" s="14">
        <v>312.8</v>
      </c>
    </row>
    <row r="20" spans="1:17" ht="15" x14ac:dyDescent="0.45">
      <c r="A20" t="s">
        <v>22</v>
      </c>
      <c r="C20" s="11">
        <v>260.5</v>
      </c>
      <c r="D20" s="11">
        <v>245.12</v>
      </c>
      <c r="E20" s="11">
        <v>259.36</v>
      </c>
      <c r="F20" s="11">
        <v>242.95</v>
      </c>
      <c r="G20" s="11">
        <v>268.44</v>
      </c>
      <c r="H20" s="11">
        <v>268.44</v>
      </c>
      <c r="I20" s="11">
        <v>236.18</v>
      </c>
      <c r="J20" s="11">
        <v>259.52</v>
      </c>
      <c r="K20" s="11">
        <v>230.5</v>
      </c>
      <c r="L20" s="11">
        <v>230.5</v>
      </c>
      <c r="M20" s="11">
        <v>247.86</v>
      </c>
      <c r="N20" s="11">
        <v>226.37</v>
      </c>
      <c r="O20" s="11">
        <v>250.41</v>
      </c>
      <c r="P20" s="11">
        <v>226.32</v>
      </c>
      <c r="Q20" s="11">
        <v>223.63</v>
      </c>
    </row>
    <row r="21" spans="1:17" ht="15" x14ac:dyDescent="0.45">
      <c r="A21" t="s">
        <v>23</v>
      </c>
      <c r="C21" s="13">
        <v>274.95999999999998</v>
      </c>
      <c r="D21" s="13">
        <v>275.08</v>
      </c>
      <c r="E21" s="13">
        <v>291.36</v>
      </c>
      <c r="F21" s="13">
        <v>244.72</v>
      </c>
      <c r="G21" s="13">
        <v>299.61</v>
      </c>
      <c r="H21" s="13">
        <v>299.61</v>
      </c>
      <c r="I21" s="13">
        <v>264.91000000000003</v>
      </c>
      <c r="J21" s="13">
        <v>270</v>
      </c>
      <c r="K21" s="13">
        <v>263.07</v>
      </c>
      <c r="L21" s="13">
        <v>263.07</v>
      </c>
      <c r="M21" s="13">
        <v>284.97000000000003</v>
      </c>
      <c r="N21" s="13">
        <v>219.44</v>
      </c>
      <c r="O21" s="13">
        <v>279.52</v>
      </c>
      <c r="P21" s="13">
        <v>246.93</v>
      </c>
      <c r="Q21" s="13">
        <v>252.63</v>
      </c>
    </row>
    <row r="22" spans="1:17" s="12" customFormat="1" ht="15" x14ac:dyDescent="0.45">
      <c r="A22" s="22" t="s">
        <v>29</v>
      </c>
      <c r="C22" s="23"/>
      <c r="D22" s="23"/>
      <c r="E22" s="23"/>
      <c r="F22" s="23"/>
      <c r="G22" s="23"/>
      <c r="H22" s="23"/>
      <c r="I22" s="23"/>
      <c r="J22" s="23"/>
      <c r="K22" s="23"/>
      <c r="L22" s="23"/>
      <c r="M22" s="23"/>
      <c r="N22" s="23"/>
      <c r="O22" s="23"/>
      <c r="P22" s="23"/>
      <c r="Q22" s="23"/>
    </row>
    <row r="24" spans="1:17" x14ac:dyDescent="0.45">
      <c r="A24" s="24" t="s">
        <v>25</v>
      </c>
      <c r="C24" s="24" t="s">
        <v>30</v>
      </c>
    </row>
    <row r="25" spans="1:17" s="12" customFormat="1" ht="39.75" x14ac:dyDescent="0.45">
      <c r="B25" s="26" t="s">
        <v>32</v>
      </c>
      <c r="C25" s="1" t="s">
        <v>0</v>
      </c>
      <c r="D25" s="1" t="s">
        <v>1</v>
      </c>
      <c r="E25" s="1" t="s">
        <v>2</v>
      </c>
      <c r="F25" s="1" t="s">
        <v>3</v>
      </c>
      <c r="G25" s="1" t="s">
        <v>4</v>
      </c>
      <c r="H25" s="1" t="s">
        <v>5</v>
      </c>
      <c r="I25" s="1" t="s">
        <v>6</v>
      </c>
      <c r="J25" s="1" t="s">
        <v>7</v>
      </c>
      <c r="K25" s="1" t="s">
        <v>8</v>
      </c>
      <c r="L25" s="1" t="s">
        <v>9</v>
      </c>
      <c r="M25" s="1" t="s">
        <v>10</v>
      </c>
      <c r="N25" s="1" t="s">
        <v>11</v>
      </c>
      <c r="O25" s="1" t="s">
        <v>12</v>
      </c>
      <c r="P25" s="1" t="s">
        <v>13</v>
      </c>
      <c r="Q25" s="1" t="s">
        <v>14</v>
      </c>
    </row>
    <row r="26" spans="1:17" x14ac:dyDescent="0.45">
      <c r="A26" t="s">
        <v>83</v>
      </c>
      <c r="B26">
        <v>11</v>
      </c>
      <c r="C26" s="32">
        <f t="array" ref="C26:Q33">(B26:B33/30)*C14:Q21*0.85</f>
        <v>103.01518333333331</v>
      </c>
      <c r="D26" s="28">
        <v>86.300499999999985</v>
      </c>
      <c r="E26" s="28">
        <v>102.8313</v>
      </c>
      <c r="F26" s="28">
        <v>86.300499999999985</v>
      </c>
      <c r="G26" s="28">
        <v>102.8313</v>
      </c>
      <c r="H26" s="28">
        <v>102.8313</v>
      </c>
      <c r="I26" s="28">
        <v>102.8313</v>
      </c>
      <c r="J26" s="28">
        <v>86.300499999999985</v>
      </c>
      <c r="K26" s="32">
        <v>113.02279999999999</v>
      </c>
      <c r="L26" s="32">
        <v>113.02279999999999</v>
      </c>
      <c r="M26" s="32">
        <v>0</v>
      </c>
      <c r="N26" s="28">
        <v>0</v>
      </c>
      <c r="O26" s="28">
        <v>0</v>
      </c>
      <c r="P26" s="32">
        <v>0</v>
      </c>
      <c r="Q26" s="32">
        <v>0</v>
      </c>
    </row>
    <row r="27" spans="1:17" x14ac:dyDescent="0.45">
      <c r="A27" t="s">
        <v>82</v>
      </c>
      <c r="B27">
        <v>7.5</v>
      </c>
      <c r="C27" s="32">
        <v>74.670374999999993</v>
      </c>
      <c r="D27" s="28">
        <v>66.512500000000003</v>
      </c>
      <c r="E27" s="28">
        <v>77.747375000000005</v>
      </c>
      <c r="F27" s="28">
        <v>66.512500000000003</v>
      </c>
      <c r="G27" s="28">
        <v>77.747375000000005</v>
      </c>
      <c r="H27" s="28">
        <v>77.747375000000005</v>
      </c>
      <c r="I27" s="28">
        <v>77.747375000000005</v>
      </c>
      <c r="J27" s="28">
        <v>66.512500000000003</v>
      </c>
      <c r="K27" s="32">
        <v>79.421875</v>
      </c>
      <c r="L27" s="32">
        <v>79.421875</v>
      </c>
      <c r="M27" s="32">
        <v>79.421875</v>
      </c>
      <c r="N27" s="28">
        <v>66.512500000000003</v>
      </c>
      <c r="O27" s="28">
        <v>75.322749999999999</v>
      </c>
      <c r="P27" s="32">
        <v>0</v>
      </c>
      <c r="Q27" s="32">
        <v>0</v>
      </c>
    </row>
    <row r="28" spans="1:17" x14ac:dyDescent="0.45">
      <c r="A28" t="s">
        <v>84</v>
      </c>
      <c r="B28">
        <v>21</v>
      </c>
      <c r="C28" s="32">
        <v>178.83914999999996</v>
      </c>
      <c r="D28" s="28">
        <v>161.64365000000001</v>
      </c>
      <c r="E28" s="28">
        <v>169.46789999999999</v>
      </c>
      <c r="F28" s="28">
        <v>144.68615</v>
      </c>
      <c r="G28" s="28">
        <v>177.30404999999999</v>
      </c>
      <c r="H28" s="28">
        <v>177.30404999999999</v>
      </c>
      <c r="I28" s="28">
        <v>153.70039999999997</v>
      </c>
      <c r="J28" s="28">
        <v>149.19030000000001</v>
      </c>
      <c r="K28" s="32">
        <v>161.67340000000002</v>
      </c>
      <c r="L28" s="32">
        <v>161.67340000000002</v>
      </c>
      <c r="M28" s="32">
        <v>190.57255000000001</v>
      </c>
      <c r="N28" s="28">
        <v>140.17604999999998</v>
      </c>
      <c r="O28" s="28">
        <v>169.45005</v>
      </c>
      <c r="P28" s="32">
        <v>0</v>
      </c>
      <c r="Q28" s="32">
        <v>0</v>
      </c>
    </row>
    <row r="29" spans="1:17" x14ac:dyDescent="0.45">
      <c r="A29" t="s">
        <v>85</v>
      </c>
      <c r="B29">
        <v>15.75</v>
      </c>
      <c r="C29" s="32">
        <v>133.56262500000003</v>
      </c>
      <c r="D29" s="28">
        <v>116.92642499999999</v>
      </c>
      <c r="E29" s="28">
        <v>126.56988750000001</v>
      </c>
      <c r="F29" s="28">
        <v>102.6062625</v>
      </c>
      <c r="G29" s="28">
        <v>135.34762500000002</v>
      </c>
      <c r="H29" s="28">
        <v>135.34762500000002</v>
      </c>
      <c r="I29" s="28">
        <v>117.03798749999999</v>
      </c>
      <c r="J29" s="28">
        <v>108.98763750000001</v>
      </c>
      <c r="K29" s="32">
        <v>117.83677500000002</v>
      </c>
      <c r="L29" s="32">
        <v>117.83677500000002</v>
      </c>
      <c r="M29" s="32">
        <v>146.56635</v>
      </c>
      <c r="N29" s="28">
        <v>96.220425000000006</v>
      </c>
      <c r="O29" s="28">
        <v>123.941475</v>
      </c>
      <c r="P29" s="32" t="e">
        <v>#VALUE!</v>
      </c>
      <c r="Q29" s="32">
        <v>0</v>
      </c>
    </row>
    <row r="30" spans="1:17" x14ac:dyDescent="0.45">
      <c r="A30" t="s">
        <v>86</v>
      </c>
      <c r="B30">
        <v>12.6</v>
      </c>
      <c r="C30" s="32">
        <v>104.58314999999999</v>
      </c>
      <c r="D30" s="28">
        <v>90.106799999999993</v>
      </c>
      <c r="E30" s="28">
        <v>101.0667</v>
      </c>
      <c r="F30" s="28">
        <v>72.267510000000001</v>
      </c>
      <c r="G30" s="28">
        <v>109.57043999999999</v>
      </c>
      <c r="H30" s="28">
        <v>109.57043999999999</v>
      </c>
      <c r="I30" s="28">
        <v>91.024289999999993</v>
      </c>
      <c r="J30" s="28">
        <v>80.871210000000005</v>
      </c>
      <c r="K30" s="32">
        <v>93.237690000000001</v>
      </c>
      <c r="L30" s="32">
        <v>93.237690000000001</v>
      </c>
      <c r="M30" s="32">
        <v>117.74216999999999</v>
      </c>
      <c r="N30" s="28">
        <v>63.663809999999998</v>
      </c>
      <c r="O30" s="28">
        <v>95.43680999999998</v>
      </c>
      <c r="P30" s="32">
        <v>97.510979999999989</v>
      </c>
      <c r="Q30" s="32">
        <v>100.83821999999999</v>
      </c>
    </row>
    <row r="31" spans="1:17" x14ac:dyDescent="0.45">
      <c r="A31" t="s">
        <v>87</v>
      </c>
      <c r="B31">
        <v>10.5</v>
      </c>
      <c r="C31" s="32">
        <v>95.667074999999997</v>
      </c>
      <c r="D31" s="28">
        <v>87.075274999999991</v>
      </c>
      <c r="E31" s="28">
        <v>93.346574999999987</v>
      </c>
      <c r="F31" s="28">
        <v>78.8018</v>
      </c>
      <c r="G31" s="28">
        <v>98.356474999999989</v>
      </c>
      <c r="H31" s="28">
        <v>98.356474999999989</v>
      </c>
      <c r="I31" s="28">
        <v>89.303550000000001</v>
      </c>
      <c r="J31" s="28">
        <v>84.912450000000007</v>
      </c>
      <c r="K31" s="32">
        <v>91.293824999999998</v>
      </c>
      <c r="L31" s="32">
        <v>91.293824999999998</v>
      </c>
      <c r="M31" s="32">
        <v>102.44709999999999</v>
      </c>
      <c r="N31" s="28">
        <v>72.688175000000001</v>
      </c>
      <c r="O31" s="28">
        <v>89.464200000000005</v>
      </c>
      <c r="P31" s="32">
        <v>92.986599999999996</v>
      </c>
      <c r="Q31" s="32">
        <v>93.058000000000007</v>
      </c>
    </row>
    <row r="32" spans="1:17" x14ac:dyDescent="0.45">
      <c r="A32" t="s">
        <v>88</v>
      </c>
      <c r="B32">
        <v>7</v>
      </c>
      <c r="C32" s="32">
        <v>51.665833333333332</v>
      </c>
      <c r="D32" s="28">
        <v>48.61546666666667</v>
      </c>
      <c r="E32" s="28">
        <v>51.439733333333336</v>
      </c>
      <c r="F32" s="28">
        <v>48.185083333333331</v>
      </c>
      <c r="G32" s="28">
        <v>53.240600000000001</v>
      </c>
      <c r="H32" s="28">
        <v>53.240600000000001</v>
      </c>
      <c r="I32" s="28">
        <v>46.84236666666667</v>
      </c>
      <c r="J32" s="28">
        <v>51.471466666666664</v>
      </c>
      <c r="K32" s="32">
        <v>45.715833333333329</v>
      </c>
      <c r="L32" s="32">
        <v>45.715833333333329</v>
      </c>
      <c r="M32" s="32">
        <v>49.158900000000003</v>
      </c>
      <c r="N32" s="28">
        <v>44.89671666666667</v>
      </c>
      <c r="O32" s="28">
        <v>49.664650000000002</v>
      </c>
      <c r="P32" s="32">
        <v>44.886800000000001</v>
      </c>
      <c r="Q32" s="32">
        <v>44.35328333333333</v>
      </c>
    </row>
    <row r="33" spans="1:17" x14ac:dyDescent="0.45">
      <c r="A33" t="s">
        <v>89</v>
      </c>
      <c r="B33">
        <v>6.3</v>
      </c>
      <c r="C33" s="32">
        <v>49.080359999999992</v>
      </c>
      <c r="D33" s="28">
        <v>49.101779999999998</v>
      </c>
      <c r="E33" s="28">
        <v>52.007759999999998</v>
      </c>
      <c r="F33" s="28">
        <v>43.682519999999997</v>
      </c>
      <c r="G33" s="28">
        <v>53.480384999999998</v>
      </c>
      <c r="H33" s="28">
        <v>53.480384999999998</v>
      </c>
      <c r="I33" s="28">
        <v>47.286435000000004</v>
      </c>
      <c r="J33" s="28">
        <v>48.194999999999993</v>
      </c>
      <c r="K33" s="32">
        <v>46.957994999999997</v>
      </c>
      <c r="L33" s="32">
        <v>46.957994999999997</v>
      </c>
      <c r="M33" s="32">
        <v>50.867145000000001</v>
      </c>
      <c r="N33" s="28">
        <v>39.17004</v>
      </c>
      <c r="O33" s="28">
        <v>49.894319999999993</v>
      </c>
      <c r="P33" s="32">
        <v>44.077005</v>
      </c>
      <c r="Q33" s="32">
        <v>45.094454999999996</v>
      </c>
    </row>
    <row r="34" spans="1:17" s="12" customFormat="1" x14ac:dyDescent="0.45">
      <c r="D34" s="25"/>
      <c r="E34" s="25"/>
      <c r="F34" s="25"/>
      <c r="G34" s="25"/>
      <c r="H34" s="25"/>
      <c r="I34" s="25"/>
      <c r="J34" s="25"/>
      <c r="N34" s="25"/>
      <c r="O34" s="25"/>
    </row>
    <row r="36" spans="1:17" x14ac:dyDescent="0.45">
      <c r="A36" s="24" t="s">
        <v>26</v>
      </c>
      <c r="C36" s="24" t="s">
        <v>31</v>
      </c>
    </row>
    <row r="37" spans="1:17" s="12" customFormat="1" ht="39.75" x14ac:dyDescent="0.45">
      <c r="B37" s="26" t="s">
        <v>32</v>
      </c>
      <c r="C37" s="1" t="s">
        <v>0</v>
      </c>
      <c r="D37" s="1" t="s">
        <v>1</v>
      </c>
      <c r="E37" s="1" t="s">
        <v>2</v>
      </c>
      <c r="F37" s="1" t="s">
        <v>3</v>
      </c>
      <c r="G37" s="1" t="s">
        <v>4</v>
      </c>
      <c r="H37" s="1" t="s">
        <v>5</v>
      </c>
      <c r="I37" s="1" t="s">
        <v>6</v>
      </c>
      <c r="J37" s="1" t="s">
        <v>7</v>
      </c>
      <c r="K37" s="1" t="s">
        <v>8</v>
      </c>
      <c r="L37" s="1" t="s">
        <v>9</v>
      </c>
      <c r="M37" s="1" t="s">
        <v>10</v>
      </c>
      <c r="N37" s="1" t="s">
        <v>11</v>
      </c>
      <c r="O37" s="1" t="s">
        <v>12</v>
      </c>
      <c r="P37" s="1" t="s">
        <v>13</v>
      </c>
      <c r="Q37" s="1" t="s">
        <v>14</v>
      </c>
    </row>
    <row r="38" spans="1:17" x14ac:dyDescent="0.45">
      <c r="A38" s="12" t="s">
        <v>83</v>
      </c>
      <c r="B38">
        <v>7</v>
      </c>
      <c r="C38" s="29">
        <f t="array" ref="C38:Q45">C14:Q21*(B38:B45/30)*0.85</f>
        <v>65.555116666666663</v>
      </c>
      <c r="D38" s="32">
        <v>54.918499999999995</v>
      </c>
      <c r="E38" s="32">
        <v>65.438100000000006</v>
      </c>
      <c r="F38" s="32">
        <v>54.918499999999995</v>
      </c>
      <c r="G38" s="32">
        <v>65.438100000000006</v>
      </c>
      <c r="H38" s="32">
        <v>65.438100000000006</v>
      </c>
      <c r="I38" s="32">
        <v>65.438100000000006</v>
      </c>
      <c r="J38" s="32">
        <v>54.918499999999995</v>
      </c>
      <c r="K38" s="29">
        <v>71.923599999999993</v>
      </c>
      <c r="L38" s="29">
        <v>71.923599999999993</v>
      </c>
      <c r="M38" s="29">
        <v>0</v>
      </c>
      <c r="N38" s="32">
        <v>0</v>
      </c>
      <c r="O38" s="32">
        <v>0</v>
      </c>
      <c r="P38" s="29">
        <v>0</v>
      </c>
      <c r="Q38" s="29">
        <v>0</v>
      </c>
    </row>
    <row r="39" spans="1:17" x14ac:dyDescent="0.45">
      <c r="A39" s="12" t="s">
        <v>82</v>
      </c>
      <c r="B39">
        <v>6</v>
      </c>
      <c r="C39" s="29">
        <v>59.7363</v>
      </c>
      <c r="D39" s="32">
        <v>53.21</v>
      </c>
      <c r="E39" s="32">
        <v>62.197900000000004</v>
      </c>
      <c r="F39" s="32">
        <v>53.21</v>
      </c>
      <c r="G39" s="32">
        <v>62.197900000000004</v>
      </c>
      <c r="H39" s="32">
        <v>62.197900000000004</v>
      </c>
      <c r="I39" s="32">
        <v>62.197900000000004</v>
      </c>
      <c r="J39" s="32">
        <v>53.21</v>
      </c>
      <c r="K39" s="29">
        <v>63.537500000000001</v>
      </c>
      <c r="L39" s="29">
        <v>63.537500000000001</v>
      </c>
      <c r="M39" s="29">
        <v>63.537500000000001</v>
      </c>
      <c r="N39" s="32">
        <v>53.21</v>
      </c>
      <c r="O39" s="32">
        <v>60.258199999999995</v>
      </c>
      <c r="P39" s="29">
        <v>0</v>
      </c>
      <c r="Q39" s="29">
        <v>0</v>
      </c>
    </row>
    <row r="40" spans="1:17" x14ac:dyDescent="0.45">
      <c r="A40" s="12" t="s">
        <v>84</v>
      </c>
      <c r="B40">
        <v>14</v>
      </c>
      <c r="C40" s="29">
        <v>119.22609999999999</v>
      </c>
      <c r="D40" s="32">
        <v>107.76243333333333</v>
      </c>
      <c r="E40" s="32">
        <v>112.9786</v>
      </c>
      <c r="F40" s="32">
        <v>96.457433333333327</v>
      </c>
      <c r="G40" s="32">
        <v>118.20270000000001</v>
      </c>
      <c r="H40" s="32">
        <v>118.20270000000001</v>
      </c>
      <c r="I40" s="32">
        <v>102.46693333333333</v>
      </c>
      <c r="J40" s="32">
        <v>99.4602</v>
      </c>
      <c r="K40" s="29">
        <v>107.78226666666667</v>
      </c>
      <c r="L40" s="29">
        <v>107.78226666666667</v>
      </c>
      <c r="M40" s="29">
        <v>127.04836666666667</v>
      </c>
      <c r="N40" s="32">
        <v>93.450699999999998</v>
      </c>
      <c r="O40" s="32">
        <v>112.9667</v>
      </c>
      <c r="P40" s="29">
        <v>0</v>
      </c>
      <c r="Q40" s="29">
        <v>0</v>
      </c>
    </row>
    <row r="41" spans="1:17" x14ac:dyDescent="0.45">
      <c r="A41" s="12" t="s">
        <v>85</v>
      </c>
      <c r="B41">
        <v>10.5</v>
      </c>
      <c r="C41" s="29">
        <v>89.041749999999993</v>
      </c>
      <c r="D41" s="32">
        <v>77.950949999999992</v>
      </c>
      <c r="E41" s="32">
        <v>84.379925</v>
      </c>
      <c r="F41" s="32">
        <v>68.404174999999995</v>
      </c>
      <c r="G41" s="32">
        <v>90.231750000000005</v>
      </c>
      <c r="H41" s="32">
        <v>90.231750000000005</v>
      </c>
      <c r="I41" s="32">
        <v>78.025324999999981</v>
      </c>
      <c r="J41" s="32">
        <v>72.658424999999994</v>
      </c>
      <c r="K41" s="29">
        <v>78.557849999999988</v>
      </c>
      <c r="L41" s="29">
        <v>78.557849999999988</v>
      </c>
      <c r="M41" s="29">
        <v>97.710899999999995</v>
      </c>
      <c r="N41" s="32">
        <v>64.146950000000004</v>
      </c>
      <c r="O41" s="32">
        <v>82.627650000000003</v>
      </c>
      <c r="P41" s="29" t="e">
        <v>#VALUE!</v>
      </c>
      <c r="Q41" s="29">
        <v>0</v>
      </c>
    </row>
    <row r="42" spans="1:17" x14ac:dyDescent="0.45">
      <c r="A42" s="12" t="s">
        <v>86</v>
      </c>
      <c r="B42">
        <v>8.4</v>
      </c>
      <c r="C42" s="29">
        <v>69.722100000000012</v>
      </c>
      <c r="D42" s="32">
        <v>60.071200000000005</v>
      </c>
      <c r="E42" s="32">
        <v>67.377800000000008</v>
      </c>
      <c r="F42" s="32">
        <v>48.178340000000006</v>
      </c>
      <c r="G42" s="32">
        <v>73.046960000000013</v>
      </c>
      <c r="H42" s="32">
        <v>73.046960000000013</v>
      </c>
      <c r="I42" s="32">
        <v>60.682860000000005</v>
      </c>
      <c r="J42" s="32">
        <v>53.914140000000003</v>
      </c>
      <c r="K42" s="29">
        <v>62.158460000000012</v>
      </c>
      <c r="L42" s="29">
        <v>62.158460000000012</v>
      </c>
      <c r="M42" s="29">
        <v>78.494780000000006</v>
      </c>
      <c r="N42" s="32">
        <v>42.442540000000008</v>
      </c>
      <c r="O42" s="32">
        <v>63.624540000000003</v>
      </c>
      <c r="P42" s="29">
        <v>65.007320000000007</v>
      </c>
      <c r="Q42" s="29">
        <v>67.225480000000005</v>
      </c>
    </row>
    <row r="43" spans="1:17" x14ac:dyDescent="0.45">
      <c r="A43" s="12" t="s">
        <v>87</v>
      </c>
      <c r="B43">
        <v>7</v>
      </c>
      <c r="C43" s="29">
        <v>63.77805</v>
      </c>
      <c r="D43" s="32">
        <v>58.050183333333329</v>
      </c>
      <c r="E43" s="32">
        <v>62.231049999999996</v>
      </c>
      <c r="F43" s="32">
        <v>52.534533333333329</v>
      </c>
      <c r="G43" s="32">
        <v>65.570983333333331</v>
      </c>
      <c r="H43" s="32">
        <v>65.570983333333331</v>
      </c>
      <c r="I43" s="32">
        <v>59.535699999999999</v>
      </c>
      <c r="J43" s="32">
        <v>56.6083</v>
      </c>
      <c r="K43" s="29">
        <v>60.862550000000006</v>
      </c>
      <c r="L43" s="29">
        <v>60.862550000000006</v>
      </c>
      <c r="M43" s="29">
        <v>68.298066666666671</v>
      </c>
      <c r="N43" s="32">
        <v>48.458783333333336</v>
      </c>
      <c r="O43" s="32">
        <v>59.642800000000001</v>
      </c>
      <c r="P43" s="29">
        <v>61.991066666666669</v>
      </c>
      <c r="Q43" s="29">
        <v>62.038666666666664</v>
      </c>
    </row>
    <row r="44" spans="1:17" x14ac:dyDescent="0.45">
      <c r="A44" s="12" t="s">
        <v>88</v>
      </c>
      <c r="B44" s="35">
        <v>4.666666666666667</v>
      </c>
      <c r="C44" s="29">
        <v>34.443888888888893</v>
      </c>
      <c r="D44" s="32">
        <v>32.410311111111113</v>
      </c>
      <c r="E44" s="32">
        <v>34.293155555555558</v>
      </c>
      <c r="F44" s="32">
        <v>32.12338888888889</v>
      </c>
      <c r="G44" s="32">
        <v>35.493733333333331</v>
      </c>
      <c r="H44" s="32">
        <v>35.493733333333331</v>
      </c>
      <c r="I44" s="32">
        <v>31.228244444444446</v>
      </c>
      <c r="J44" s="32">
        <v>34.31431111111111</v>
      </c>
      <c r="K44" s="29">
        <v>30.47722222222222</v>
      </c>
      <c r="L44" s="29">
        <v>30.47722222222222</v>
      </c>
      <c r="M44" s="29">
        <v>32.772600000000004</v>
      </c>
      <c r="N44" s="32">
        <v>29.931144444444442</v>
      </c>
      <c r="O44" s="32">
        <v>33.109766666666665</v>
      </c>
      <c r="P44" s="29">
        <v>29.924533333333333</v>
      </c>
      <c r="Q44" s="29">
        <v>29.568855555555555</v>
      </c>
    </row>
    <row r="45" spans="1:17" x14ac:dyDescent="0.45">
      <c r="A45" s="12" t="s">
        <v>89</v>
      </c>
      <c r="B45">
        <v>4.2</v>
      </c>
      <c r="C45" s="29">
        <v>32.720239999999997</v>
      </c>
      <c r="D45" s="32">
        <v>32.734520000000003</v>
      </c>
      <c r="E45" s="32">
        <v>34.671840000000003</v>
      </c>
      <c r="F45" s="32">
        <v>29.121680000000001</v>
      </c>
      <c r="G45" s="32">
        <v>35.653590000000001</v>
      </c>
      <c r="H45" s="32">
        <v>35.653590000000001</v>
      </c>
      <c r="I45" s="32">
        <v>31.524290000000008</v>
      </c>
      <c r="J45" s="32">
        <v>32.130000000000003</v>
      </c>
      <c r="K45" s="29">
        <v>31.305330000000005</v>
      </c>
      <c r="L45" s="29">
        <v>31.305330000000005</v>
      </c>
      <c r="M45" s="29">
        <v>33.911430000000003</v>
      </c>
      <c r="N45" s="32">
        <v>26.11336</v>
      </c>
      <c r="O45" s="32">
        <v>33.262880000000003</v>
      </c>
      <c r="P45" s="29">
        <v>29.384670000000003</v>
      </c>
      <c r="Q45" s="29">
        <v>30.06297</v>
      </c>
    </row>
    <row r="46" spans="1:17" x14ac:dyDescent="0.45">
      <c r="C46" s="32"/>
      <c r="D46" s="32"/>
      <c r="E46" s="32"/>
      <c r="F46" s="32"/>
      <c r="G46" s="32"/>
      <c r="H46" s="32"/>
      <c r="I46" s="32"/>
      <c r="J46" s="32"/>
      <c r="K46" s="32"/>
      <c r="L46" s="32"/>
      <c r="M46" s="32"/>
      <c r="N46" s="32"/>
      <c r="O46" s="32"/>
      <c r="P46" s="32"/>
      <c r="Q46" s="32"/>
    </row>
    <row r="48" spans="1:17" ht="39.75" x14ac:dyDescent="0.45">
      <c r="A48" s="24" t="s">
        <v>33</v>
      </c>
      <c r="C48" s="1" t="s">
        <v>0</v>
      </c>
      <c r="D48" s="1" t="s">
        <v>1</v>
      </c>
      <c r="E48" s="1" t="s">
        <v>2</v>
      </c>
      <c r="F48" s="1" t="s">
        <v>3</v>
      </c>
      <c r="G48" s="1" t="s">
        <v>4</v>
      </c>
      <c r="H48" s="1" t="s">
        <v>5</v>
      </c>
      <c r="I48" s="1" t="s">
        <v>6</v>
      </c>
      <c r="J48" s="1" t="s">
        <v>7</v>
      </c>
      <c r="K48" s="1" t="s">
        <v>8</v>
      </c>
      <c r="L48" s="1" t="s">
        <v>9</v>
      </c>
      <c r="M48" s="1" t="s">
        <v>10</v>
      </c>
      <c r="N48" s="1" t="s">
        <v>11</v>
      </c>
      <c r="O48" s="1" t="s">
        <v>12</v>
      </c>
      <c r="P48" s="1" t="s">
        <v>13</v>
      </c>
      <c r="Q48" s="1" t="s">
        <v>14</v>
      </c>
    </row>
    <row r="49" spans="1:17" x14ac:dyDescent="0.45">
      <c r="A49" s="12" t="s">
        <v>74</v>
      </c>
      <c r="C49" s="33">
        <f t="array" ref="C49:Q55">C3:Q9-C26:Q32</f>
        <v>30.984816666666688</v>
      </c>
      <c r="D49" s="34">
        <v>47.699500000000015</v>
      </c>
      <c r="E49" s="34">
        <v>31.168700000000001</v>
      </c>
      <c r="F49" s="34">
        <v>47.699500000000015</v>
      </c>
      <c r="G49" s="34">
        <v>31.168700000000001</v>
      </c>
      <c r="H49" s="34">
        <v>31.168700000000001</v>
      </c>
      <c r="I49" s="34">
        <v>31.168700000000001</v>
      </c>
      <c r="J49" s="34">
        <v>47.699500000000015</v>
      </c>
      <c r="K49" s="33">
        <v>20.977200000000011</v>
      </c>
      <c r="L49" s="33">
        <v>20.977200000000011</v>
      </c>
      <c r="M49" s="33" t="e">
        <v>#VALUE!</v>
      </c>
      <c r="N49" s="34" t="e">
        <v>#VALUE!</v>
      </c>
      <c r="O49" s="34" t="e">
        <v>#VALUE!</v>
      </c>
      <c r="P49" s="33" t="e">
        <v>#VALUE!</v>
      </c>
      <c r="Q49" s="33" t="e">
        <v>#VALUE!</v>
      </c>
    </row>
    <row r="50" spans="1:17" x14ac:dyDescent="0.45">
      <c r="A50" s="12" t="s">
        <v>75</v>
      </c>
      <c r="C50" s="33">
        <v>76.829625000000007</v>
      </c>
      <c r="D50" s="34">
        <v>84.987499999999997</v>
      </c>
      <c r="E50" s="34">
        <v>73.752624999999995</v>
      </c>
      <c r="F50" s="34">
        <v>84.987499999999997</v>
      </c>
      <c r="G50" s="34">
        <v>73.752624999999995</v>
      </c>
      <c r="H50" s="34">
        <v>73.752624999999995</v>
      </c>
      <c r="I50" s="34">
        <v>73.752624999999995</v>
      </c>
      <c r="J50" s="34">
        <v>84.987499999999997</v>
      </c>
      <c r="K50" s="33">
        <v>72.078125</v>
      </c>
      <c r="L50" s="33">
        <v>72.078125</v>
      </c>
      <c r="M50" s="33">
        <v>72.078125</v>
      </c>
      <c r="N50" s="34">
        <v>84.987499999999997</v>
      </c>
      <c r="O50" s="34">
        <v>76.177250000000001</v>
      </c>
      <c r="P50" s="33" t="e">
        <v>#VALUE!</v>
      </c>
      <c r="Q50" s="33" t="e">
        <v>#VALUE!</v>
      </c>
    </row>
    <row r="51" spans="1:17" x14ac:dyDescent="0.45">
      <c r="A51" s="12" t="s">
        <v>76</v>
      </c>
      <c r="C51" s="33">
        <v>-14.069149999999951</v>
      </c>
      <c r="D51" s="34">
        <v>3.1263500000000022</v>
      </c>
      <c r="E51" s="34">
        <v>55.952100000000002</v>
      </c>
      <c r="F51" s="34">
        <v>20.083850000000012</v>
      </c>
      <c r="G51" s="34">
        <v>48.115949999999998</v>
      </c>
      <c r="H51" s="34">
        <v>48.115949999999998</v>
      </c>
      <c r="I51" s="34">
        <v>71.719600000000014</v>
      </c>
      <c r="J51" s="34">
        <v>15.579700000000003</v>
      </c>
      <c r="K51" s="33">
        <v>3.0965999999999951</v>
      </c>
      <c r="L51" s="33">
        <v>3.0965999999999951</v>
      </c>
      <c r="M51" s="33">
        <v>24.427449999999993</v>
      </c>
      <c r="N51" s="34">
        <v>24.593950000000035</v>
      </c>
      <c r="O51" s="34">
        <v>-4.6800499999999943</v>
      </c>
      <c r="P51" s="33" t="e">
        <v>#VALUE!</v>
      </c>
      <c r="Q51" s="33" t="e">
        <v>#VALUE!</v>
      </c>
    </row>
    <row r="52" spans="1:17" x14ac:dyDescent="0.45">
      <c r="A52" s="12" t="s">
        <v>77</v>
      </c>
      <c r="C52" s="33">
        <v>-33.562625000000025</v>
      </c>
      <c r="D52" s="34">
        <v>-16.926424999999995</v>
      </c>
      <c r="E52" s="34">
        <v>-6.7998875000000112</v>
      </c>
      <c r="F52" s="34">
        <v>-2.6062624999999997</v>
      </c>
      <c r="G52" s="34">
        <v>-15.577625000000026</v>
      </c>
      <c r="H52" s="34">
        <v>-15.577625000000026</v>
      </c>
      <c r="I52" s="34">
        <v>2.7320125000000104</v>
      </c>
      <c r="J52" s="34">
        <v>-8.9876375000000053</v>
      </c>
      <c r="K52" s="33">
        <v>-17.836775000000017</v>
      </c>
      <c r="L52" s="33">
        <v>-17.836775000000017</v>
      </c>
      <c r="M52" s="33">
        <v>56.203649999999982</v>
      </c>
      <c r="N52" s="34">
        <v>4.0795749999999913</v>
      </c>
      <c r="O52" s="34">
        <v>-23.941474999999997</v>
      </c>
      <c r="P52" s="33" t="e">
        <v>#VALUE!</v>
      </c>
      <c r="Q52" s="33" t="e">
        <v>#VALUE!</v>
      </c>
    </row>
    <row r="53" spans="1:17" x14ac:dyDescent="0.45">
      <c r="A53" s="12" t="s">
        <v>78</v>
      </c>
      <c r="C53" s="33">
        <v>-28.053149999999988</v>
      </c>
      <c r="D53" s="34">
        <v>-4.0667999999999864</v>
      </c>
      <c r="E53" s="34">
        <v>86.803300000000007</v>
      </c>
      <c r="F53" s="34">
        <v>13.772490000000005</v>
      </c>
      <c r="G53" s="34">
        <v>78.299560000000014</v>
      </c>
      <c r="H53" s="34">
        <v>78.299560000000014</v>
      </c>
      <c r="I53" s="34">
        <v>96.845710000000011</v>
      </c>
      <c r="J53" s="34">
        <v>5.1687900000000013</v>
      </c>
      <c r="K53" s="33">
        <v>-16.707689999999999</v>
      </c>
      <c r="L53" s="33">
        <v>-16.707689999999999</v>
      </c>
      <c r="M53" s="33">
        <v>70.377830000000017</v>
      </c>
      <c r="N53" s="34">
        <v>22.376190000000008</v>
      </c>
      <c r="O53" s="34">
        <v>-9.3968099999999737</v>
      </c>
      <c r="P53" s="33">
        <v>-20.980979999999988</v>
      </c>
      <c r="Q53" s="33">
        <v>29.161780000000007</v>
      </c>
    </row>
    <row r="54" spans="1:17" x14ac:dyDescent="0.45">
      <c r="A54" s="12" t="s">
        <v>79</v>
      </c>
      <c r="C54" s="33">
        <v>44.332925000000003</v>
      </c>
      <c r="D54" s="34">
        <v>52.924725000000009</v>
      </c>
      <c r="E54" s="34">
        <v>72.383425000000003</v>
      </c>
      <c r="F54" s="34">
        <v>61.1982</v>
      </c>
      <c r="G54" s="34">
        <v>105.933525</v>
      </c>
      <c r="H54" s="34">
        <v>105.933525</v>
      </c>
      <c r="I54" s="34">
        <v>76.426449999999988</v>
      </c>
      <c r="J54" s="34">
        <v>55.087549999999993</v>
      </c>
      <c r="K54" s="33">
        <v>80.036175000000014</v>
      </c>
      <c r="L54" s="33">
        <v>80.036175000000014</v>
      </c>
      <c r="M54" s="33">
        <v>93.10290000000002</v>
      </c>
      <c r="N54" s="34">
        <v>127.61182500000001</v>
      </c>
      <c r="O54" s="34">
        <v>50.535799999999995</v>
      </c>
      <c r="P54" s="33">
        <v>47.013400000000004</v>
      </c>
      <c r="Q54" s="33">
        <v>46.941999999999993</v>
      </c>
    </row>
    <row r="55" spans="1:17" x14ac:dyDescent="0.45">
      <c r="A55" s="12" t="s">
        <v>80</v>
      </c>
      <c r="C55" s="33">
        <v>-1.6658333333333317</v>
      </c>
      <c r="D55" s="34">
        <v>47.174533333333322</v>
      </c>
      <c r="E55" s="34">
        <v>46.420266666666649</v>
      </c>
      <c r="F55" s="34">
        <v>47.604916666666661</v>
      </c>
      <c r="G55" s="34">
        <v>44.619399999999985</v>
      </c>
      <c r="H55" s="34">
        <v>44.619399999999985</v>
      </c>
      <c r="I55" s="34">
        <v>51.017633333333315</v>
      </c>
      <c r="J55" s="34">
        <v>44.318533333333328</v>
      </c>
      <c r="K55" s="33">
        <v>4.2841666666666711</v>
      </c>
      <c r="L55" s="33">
        <v>4.2841666666666711</v>
      </c>
      <c r="M55" s="33">
        <v>19.801100000000005</v>
      </c>
      <c r="N55" s="34">
        <v>81.603283333333337</v>
      </c>
      <c r="O55" s="34">
        <v>46.12534999999999</v>
      </c>
      <c r="P55" s="33">
        <v>5.1131999999999991</v>
      </c>
      <c r="Q55" s="33">
        <v>27.336716666666668</v>
      </c>
    </row>
    <row r="56" spans="1:17" x14ac:dyDescent="0.45">
      <c r="A56" s="12" t="s">
        <v>81</v>
      </c>
    </row>
    <row r="59" spans="1:17" ht="39.75" x14ac:dyDescent="0.45">
      <c r="A59" s="24" t="s">
        <v>34</v>
      </c>
      <c r="C59" s="1" t="s">
        <v>0</v>
      </c>
      <c r="D59" s="1" t="s">
        <v>1</v>
      </c>
      <c r="E59" s="1" t="s">
        <v>2</v>
      </c>
      <c r="F59" s="1" t="s">
        <v>3</v>
      </c>
      <c r="G59" s="1" t="s">
        <v>4</v>
      </c>
      <c r="H59" s="1" t="s">
        <v>5</v>
      </c>
      <c r="I59" s="1" t="s">
        <v>6</v>
      </c>
      <c r="J59" s="1" t="s">
        <v>7</v>
      </c>
      <c r="K59" s="1" t="s">
        <v>8</v>
      </c>
      <c r="L59" s="1" t="s">
        <v>9</v>
      </c>
      <c r="M59" s="1" t="s">
        <v>10</v>
      </c>
      <c r="N59" s="1" t="s">
        <v>11</v>
      </c>
      <c r="O59" s="1" t="s">
        <v>12</v>
      </c>
      <c r="P59" s="1" t="s">
        <v>13</v>
      </c>
      <c r="Q59" s="1" t="s">
        <v>14</v>
      </c>
    </row>
    <row r="60" spans="1:17" x14ac:dyDescent="0.45">
      <c r="A60" s="12" t="s">
        <v>74</v>
      </c>
      <c r="C60" s="29">
        <f t="array" ref="C60:Q66">C3:Q9-C38:Q44</f>
        <v>68.444883333333337</v>
      </c>
      <c r="D60" s="32">
        <v>79.081500000000005</v>
      </c>
      <c r="E60" s="32">
        <v>68.561899999999994</v>
      </c>
      <c r="F60" s="32">
        <v>79.081500000000005</v>
      </c>
      <c r="G60" s="32">
        <v>68.561899999999994</v>
      </c>
      <c r="H60" s="32">
        <v>68.561899999999994</v>
      </c>
      <c r="I60" s="32">
        <v>68.561899999999994</v>
      </c>
      <c r="J60" s="32">
        <v>79.081500000000005</v>
      </c>
      <c r="K60" s="29">
        <v>62.076400000000007</v>
      </c>
      <c r="L60" s="29">
        <v>62.076400000000007</v>
      </c>
      <c r="M60" s="29" t="e">
        <v>#VALUE!</v>
      </c>
      <c r="N60" s="32" t="e">
        <v>#VALUE!</v>
      </c>
      <c r="O60" s="32" t="e">
        <v>#VALUE!</v>
      </c>
      <c r="P60" s="29" t="e">
        <v>#VALUE!</v>
      </c>
      <c r="Q60" s="29" t="e">
        <v>#VALUE!</v>
      </c>
    </row>
    <row r="61" spans="1:17" x14ac:dyDescent="0.45">
      <c r="A61" s="12" t="s">
        <v>75</v>
      </c>
      <c r="C61" s="29">
        <v>91.7637</v>
      </c>
      <c r="D61" s="32">
        <v>98.289999999999992</v>
      </c>
      <c r="E61" s="32">
        <v>89.302099999999996</v>
      </c>
      <c r="F61" s="32">
        <v>98.289999999999992</v>
      </c>
      <c r="G61" s="32">
        <v>89.302099999999996</v>
      </c>
      <c r="H61" s="32">
        <v>89.302099999999996</v>
      </c>
      <c r="I61" s="32">
        <v>89.302099999999996</v>
      </c>
      <c r="J61" s="32">
        <v>98.289999999999992</v>
      </c>
      <c r="K61" s="29">
        <v>87.962500000000006</v>
      </c>
      <c r="L61" s="29">
        <v>87.962500000000006</v>
      </c>
      <c r="M61" s="29">
        <v>87.962500000000006</v>
      </c>
      <c r="N61" s="32">
        <v>98.289999999999992</v>
      </c>
      <c r="O61" s="32">
        <v>91.241800000000012</v>
      </c>
      <c r="P61" s="29" t="e">
        <v>#VALUE!</v>
      </c>
      <c r="Q61" s="29" t="e">
        <v>#VALUE!</v>
      </c>
    </row>
    <row r="62" spans="1:17" x14ac:dyDescent="0.45">
      <c r="A62" s="12" t="s">
        <v>76</v>
      </c>
      <c r="C62" s="29">
        <v>45.543900000000022</v>
      </c>
      <c r="D62" s="32">
        <v>57.007566666666676</v>
      </c>
      <c r="E62" s="32">
        <v>112.44139999999999</v>
      </c>
      <c r="F62" s="32">
        <v>68.312566666666683</v>
      </c>
      <c r="G62" s="32">
        <v>107.21729999999998</v>
      </c>
      <c r="H62" s="32">
        <v>107.21729999999998</v>
      </c>
      <c r="I62" s="32">
        <v>122.95306666666666</v>
      </c>
      <c r="J62" s="32">
        <v>65.30980000000001</v>
      </c>
      <c r="K62" s="29">
        <v>56.987733333333338</v>
      </c>
      <c r="L62" s="29">
        <v>56.987733333333338</v>
      </c>
      <c r="M62" s="29">
        <v>87.951633333333334</v>
      </c>
      <c r="N62" s="32">
        <v>71.319300000000013</v>
      </c>
      <c r="O62" s="32">
        <v>51.803300000000007</v>
      </c>
      <c r="P62" s="29" t="e">
        <v>#VALUE!</v>
      </c>
      <c r="Q62" s="29" t="e">
        <v>#VALUE!</v>
      </c>
    </row>
    <row r="63" spans="1:17" x14ac:dyDescent="0.45">
      <c r="A63" s="12" t="s">
        <v>77</v>
      </c>
      <c r="C63" s="29">
        <v>10.958250000000007</v>
      </c>
      <c r="D63" s="32">
        <v>22.049050000000008</v>
      </c>
      <c r="E63" s="32">
        <v>35.390074999999996</v>
      </c>
      <c r="F63" s="32">
        <v>31.595825000000005</v>
      </c>
      <c r="G63" s="32">
        <v>29.538249999999991</v>
      </c>
      <c r="H63" s="32">
        <v>29.538249999999991</v>
      </c>
      <c r="I63" s="32">
        <v>41.744675000000015</v>
      </c>
      <c r="J63" s="32">
        <v>27.341575000000006</v>
      </c>
      <c r="K63" s="29">
        <v>21.442150000000012</v>
      </c>
      <c r="L63" s="29">
        <v>21.442150000000012</v>
      </c>
      <c r="M63" s="29">
        <v>105.05909999999999</v>
      </c>
      <c r="N63" s="32">
        <v>36.153049999999993</v>
      </c>
      <c r="O63" s="32">
        <v>17.372349999999997</v>
      </c>
      <c r="P63" s="29" t="e">
        <v>#VALUE!</v>
      </c>
      <c r="Q63" s="29" t="e">
        <v>#VALUE!</v>
      </c>
    </row>
    <row r="64" spans="1:17" x14ac:dyDescent="0.45">
      <c r="A64" s="12" t="s">
        <v>78</v>
      </c>
      <c r="C64" s="29">
        <v>6.8078999999999894</v>
      </c>
      <c r="D64" s="32">
        <v>25.968800000000002</v>
      </c>
      <c r="E64" s="32">
        <v>120.4922</v>
      </c>
      <c r="F64" s="32">
        <v>37.861660000000001</v>
      </c>
      <c r="G64" s="32">
        <v>114.82303999999999</v>
      </c>
      <c r="H64" s="32">
        <v>114.82303999999999</v>
      </c>
      <c r="I64" s="32">
        <v>127.18714</v>
      </c>
      <c r="J64" s="32">
        <v>32.125860000000003</v>
      </c>
      <c r="K64" s="29">
        <v>14.371539999999989</v>
      </c>
      <c r="L64" s="29">
        <v>14.371539999999989</v>
      </c>
      <c r="M64" s="29">
        <v>109.62522</v>
      </c>
      <c r="N64" s="32">
        <v>43.597459999999998</v>
      </c>
      <c r="O64" s="32">
        <v>22.415460000000003</v>
      </c>
      <c r="P64" s="29">
        <v>11.522679999999994</v>
      </c>
      <c r="Q64" s="29">
        <v>62.774519999999995</v>
      </c>
    </row>
    <row r="65" spans="1:17" x14ac:dyDescent="0.45">
      <c r="A65" s="12" t="s">
        <v>79</v>
      </c>
      <c r="C65" s="29">
        <v>76.221949999999993</v>
      </c>
      <c r="D65" s="32">
        <v>81.949816666666663</v>
      </c>
      <c r="E65" s="32">
        <v>103.49894999999999</v>
      </c>
      <c r="F65" s="32">
        <v>87.465466666666671</v>
      </c>
      <c r="G65" s="32">
        <v>138.71901666666668</v>
      </c>
      <c r="H65" s="32">
        <v>138.71901666666668</v>
      </c>
      <c r="I65" s="32">
        <v>106.1943</v>
      </c>
      <c r="J65" s="32">
        <v>83.3917</v>
      </c>
      <c r="K65" s="29">
        <v>110.46745000000001</v>
      </c>
      <c r="L65" s="29">
        <v>110.46745000000001</v>
      </c>
      <c r="M65" s="29">
        <v>127.25193333333334</v>
      </c>
      <c r="N65" s="32">
        <v>151.84121666666667</v>
      </c>
      <c r="O65" s="32">
        <v>80.357200000000006</v>
      </c>
      <c r="P65" s="29">
        <v>78.008933333333331</v>
      </c>
      <c r="Q65" s="29">
        <v>77.961333333333329</v>
      </c>
    </row>
    <row r="66" spans="1:17" x14ac:dyDescent="0.45">
      <c r="A66" s="12" t="s">
        <v>80</v>
      </c>
      <c r="C66" s="29">
        <v>15.556111111111107</v>
      </c>
      <c r="D66" s="32">
        <v>63.379688888888879</v>
      </c>
      <c r="E66" s="32">
        <v>63.566844444444428</v>
      </c>
      <c r="F66" s="32">
        <v>63.666611111111102</v>
      </c>
      <c r="G66" s="32">
        <v>62.366266666666654</v>
      </c>
      <c r="H66" s="32">
        <v>62.366266666666654</v>
      </c>
      <c r="I66" s="32">
        <v>66.631755555555543</v>
      </c>
      <c r="J66" s="32">
        <v>61.475688888888882</v>
      </c>
      <c r="K66" s="29">
        <v>19.52277777777778</v>
      </c>
      <c r="L66" s="29">
        <v>19.52277777777778</v>
      </c>
      <c r="M66" s="29">
        <v>36.187400000000004</v>
      </c>
      <c r="N66" s="32">
        <v>96.568855555555558</v>
      </c>
      <c r="O66" s="32">
        <v>62.680233333333327</v>
      </c>
      <c r="P66" s="29">
        <v>20.075466666666667</v>
      </c>
      <c r="Q66" s="29">
        <v>42.12114444444444</v>
      </c>
    </row>
    <row r="67" spans="1:17" x14ac:dyDescent="0.45">
      <c r="A67" s="12" t="s">
        <v>81</v>
      </c>
    </row>
    <row r="70" spans="1:17" ht="39.75" x14ac:dyDescent="0.45">
      <c r="A70" s="12" t="s">
        <v>72</v>
      </c>
      <c r="C70" s="1"/>
      <c r="D70" s="1"/>
      <c r="E70" s="1"/>
      <c r="F70" s="1" t="s">
        <v>58</v>
      </c>
      <c r="G70" s="1" t="s">
        <v>60</v>
      </c>
      <c r="H70" s="1" t="s">
        <v>57</v>
      </c>
      <c r="I70" s="1" t="s">
        <v>73</v>
      </c>
      <c r="J70" s="1" t="s">
        <v>7</v>
      </c>
      <c r="K70" s="1" t="s">
        <v>8</v>
      </c>
      <c r="L70" s="1" t="s">
        <v>9</v>
      </c>
      <c r="M70" s="1" t="s">
        <v>10</v>
      </c>
      <c r="N70" s="1" t="s">
        <v>11</v>
      </c>
      <c r="O70" s="1"/>
      <c r="P70" s="1"/>
      <c r="Q70" s="1"/>
    </row>
    <row r="71" spans="1:17" x14ac:dyDescent="0.45">
      <c r="A71" s="12" t="s">
        <v>83</v>
      </c>
      <c r="F71" s="28">
        <f t="array" ref="F71:F78">(B26:B33+Sheet2!P17:P24)/30*E14:E21*0.85</f>
        <v>186.96599999999998</v>
      </c>
      <c r="G71" s="29">
        <f t="array" ref="G71:G78">(B26:B33+Sheet2!T17:T24)/30*C14:C21*0.85</f>
        <v>140.47524999999999</v>
      </c>
      <c r="H71" s="29">
        <f t="array" ref="H71:H78">(B26:B33+Sheet2!L17:L24)/30*C14:C21*0.85</f>
        <v>103.01518333333331</v>
      </c>
      <c r="I71" s="29">
        <f t="array" ref="I71:I78">(B26:B33+Sheet2!H17:H24)/30*C14:C21*0.85</f>
        <v>103.01518333333331</v>
      </c>
      <c r="J71" s="28">
        <f t="array" ref="J71:J78">(B26:B33+Sheet2!F17:F24)/30*J14:J21*0.85</f>
        <v>86.300499999999985</v>
      </c>
      <c r="K71" s="29">
        <f t="array" ref="K71:K78">(B26:B33+Sheet2!N17:N24)/30*K14:K21*0.85</f>
        <v>113.02279999999999</v>
      </c>
      <c r="L71" s="29">
        <f t="array" ref="L71:L78">(B26:B33+Sheet2!N17:N24)/30*L14:L21*0.85</f>
        <v>113.02279999999999</v>
      </c>
      <c r="M71" s="29">
        <f>(B26+Sheet2!J17)/30*C14*0.85</f>
        <v>112.38019999999999</v>
      </c>
      <c r="N71" s="28">
        <f>(B26+Sheet2!C17)/30*F14*0.85</f>
        <v>172.60099999999997</v>
      </c>
    </row>
    <row r="72" spans="1:17" x14ac:dyDescent="0.45">
      <c r="A72" s="12" t="s">
        <v>82</v>
      </c>
      <c r="F72" s="28">
        <v>124.39580000000001</v>
      </c>
      <c r="G72" s="29">
        <v>94.582474999999988</v>
      </c>
      <c r="H72" s="29">
        <v>74.670374999999993</v>
      </c>
      <c r="I72" s="29">
        <v>74.670374999999993</v>
      </c>
      <c r="J72" s="28">
        <v>66.512500000000003</v>
      </c>
      <c r="K72" s="29">
        <v>79.421875</v>
      </c>
      <c r="L72" s="29">
        <v>79.421875</v>
      </c>
      <c r="M72" s="29">
        <f t="array" ref="M72:M78">(B27:B33+Sheet2!J18:J24)/30*M15:M21*0.85</f>
        <v>84.716666666666669</v>
      </c>
      <c r="N72" s="28">
        <f t="array" ref="N72:N78">(B27:B33+Sheet2!D18:D24)/30*N15:N21*0.85</f>
        <v>115.28833333333333</v>
      </c>
    </row>
    <row r="73" spans="1:17" x14ac:dyDescent="0.45">
      <c r="A73" s="12" t="s">
        <v>84</v>
      </c>
      <c r="F73" s="28">
        <v>193.67759999999998</v>
      </c>
      <c r="G73" s="29">
        <v>190.19401666666664</v>
      </c>
      <c r="H73" s="29">
        <v>238.45219999999998</v>
      </c>
      <c r="I73" s="29">
        <v>178.83914999999996</v>
      </c>
      <c r="J73" s="28">
        <v>172.87130000000002</v>
      </c>
      <c r="K73" s="29">
        <v>215.56453333333334</v>
      </c>
      <c r="L73" s="29">
        <v>215.56453333333334</v>
      </c>
      <c r="M73" s="29">
        <v>211.74727777777781</v>
      </c>
      <c r="N73" s="28">
        <v>186.9014</v>
      </c>
    </row>
    <row r="74" spans="1:17" x14ac:dyDescent="0.45">
      <c r="A74" s="12" t="s">
        <v>85</v>
      </c>
      <c r="F74" s="28">
        <v>144.65129999999999</v>
      </c>
      <c r="G74" s="29">
        <v>142.04279166666669</v>
      </c>
      <c r="H74" s="29">
        <v>178.08349999999999</v>
      </c>
      <c r="I74" s="29">
        <v>133.56262500000003</v>
      </c>
      <c r="J74" s="28">
        <v>126.28726249999997</v>
      </c>
      <c r="K74" s="29">
        <v>157.11569999999998</v>
      </c>
      <c r="L74" s="29">
        <v>157.11569999999998</v>
      </c>
      <c r="M74" s="29">
        <v>167.50439999999998</v>
      </c>
      <c r="N74" s="28">
        <v>128.29390000000001</v>
      </c>
    </row>
    <row r="75" spans="1:17" x14ac:dyDescent="0.45">
      <c r="A75" s="12" t="s">
        <v>86</v>
      </c>
      <c r="F75" s="28">
        <v>115.50480000000003</v>
      </c>
      <c r="G75" s="29">
        <v>111.22335</v>
      </c>
      <c r="H75" s="29">
        <v>139.44420000000002</v>
      </c>
      <c r="I75" s="29">
        <v>104.58314999999999</v>
      </c>
      <c r="J75" s="28">
        <v>93.707909999999984</v>
      </c>
      <c r="K75" s="29">
        <v>124.31692000000002</v>
      </c>
      <c r="L75" s="29">
        <v>124.31692000000002</v>
      </c>
      <c r="M75" s="29">
        <v>134.56248000000002</v>
      </c>
      <c r="N75" s="28">
        <v>84.885080000000016</v>
      </c>
    </row>
    <row r="76" spans="1:17" x14ac:dyDescent="0.45">
      <c r="A76" s="12" t="s">
        <v>87</v>
      </c>
      <c r="F76" s="28">
        <v>106.6818</v>
      </c>
      <c r="G76" s="29">
        <v>101.74117499999998</v>
      </c>
      <c r="H76" s="29">
        <v>127.5561</v>
      </c>
      <c r="I76" s="29">
        <v>95.667074999999997</v>
      </c>
      <c r="J76" s="28">
        <v>98.390616666666673</v>
      </c>
      <c r="K76" s="29">
        <v>121.72510000000001</v>
      </c>
      <c r="L76" s="29">
        <v>121.72510000000001</v>
      </c>
      <c r="M76" s="29">
        <v>117.08239999999999</v>
      </c>
      <c r="N76" s="28">
        <v>96.917566666666673</v>
      </c>
    </row>
    <row r="77" spans="1:17" x14ac:dyDescent="0.45">
      <c r="A77" s="12" t="s">
        <v>88</v>
      </c>
      <c r="F77" s="28">
        <v>58.788266666666665</v>
      </c>
      <c r="G77" s="29">
        <v>54.946203703703702</v>
      </c>
      <c r="H77" s="29">
        <v>73.808333333333323</v>
      </c>
      <c r="I77" s="29">
        <v>57.201458333333335</v>
      </c>
      <c r="J77" s="28">
        <v>64.543585185185194</v>
      </c>
      <c r="K77" s="29">
        <v>60.954444444444441</v>
      </c>
      <c r="L77" s="29">
        <v>60.954444444444441</v>
      </c>
      <c r="M77" s="29">
        <v>56.181600000000003</v>
      </c>
      <c r="N77" s="28">
        <v>64.138166666666663</v>
      </c>
    </row>
    <row r="78" spans="1:17" x14ac:dyDescent="0.45">
      <c r="A78" s="12" t="s">
        <v>89</v>
      </c>
      <c r="F78" s="28">
        <v>59.437440000000009</v>
      </c>
      <c r="G78" s="29">
        <v>52.196573333333326</v>
      </c>
      <c r="H78" s="29">
        <v>70.114799999999988</v>
      </c>
      <c r="I78" s="29">
        <v>54.274048888888885</v>
      </c>
      <c r="J78" s="28">
        <v>60.435000000000002</v>
      </c>
      <c r="K78" s="29">
        <v>62.61066000000001</v>
      </c>
      <c r="L78" s="29">
        <v>62.61066000000001</v>
      </c>
      <c r="M78" s="29">
        <v>58.133880000000005</v>
      </c>
      <c r="N78" s="28">
        <v>55.957199999999993</v>
      </c>
    </row>
    <row r="80" spans="1:17" ht="39.75" x14ac:dyDescent="0.45">
      <c r="A80" s="12" t="s">
        <v>72</v>
      </c>
      <c r="B80" s="12"/>
      <c r="C80" s="1"/>
      <c r="D80" s="1"/>
      <c r="E80" s="1"/>
      <c r="F80" s="1" t="s">
        <v>58</v>
      </c>
      <c r="G80" s="1" t="s">
        <v>60</v>
      </c>
      <c r="H80" s="1" t="s">
        <v>57</v>
      </c>
      <c r="I80" s="1" t="s">
        <v>73</v>
      </c>
      <c r="J80" s="1" t="s">
        <v>7</v>
      </c>
      <c r="K80" s="1" t="s">
        <v>8</v>
      </c>
      <c r="L80" s="1" t="s">
        <v>9</v>
      </c>
      <c r="M80" s="1" t="s">
        <v>10</v>
      </c>
      <c r="N80" s="1" t="s">
        <v>11</v>
      </c>
      <c r="O80" s="1"/>
      <c r="P80" s="1"/>
      <c r="Q80" s="1"/>
    </row>
    <row r="81" spans="1:17" x14ac:dyDescent="0.45">
      <c r="A81" s="12" t="s">
        <v>74</v>
      </c>
      <c r="B81" s="12"/>
      <c r="C81" s="12"/>
      <c r="D81" s="12"/>
      <c r="E81" s="12"/>
      <c r="F81" s="28">
        <f t="array" ref="F81:F87">E3:E9-F71:F77</f>
        <v>-52.96599999999998</v>
      </c>
      <c r="G81" s="29">
        <f t="array" ref="G81:G87">C3:C9-G71:G77</f>
        <v>-6.4752499999999884</v>
      </c>
      <c r="H81" s="29">
        <f t="array" ref="H81:H87">C3:C9-H71:H77</f>
        <v>30.984816666666688</v>
      </c>
      <c r="I81" s="29">
        <f t="array" ref="I81:I87">C3:C9-I71:I77</f>
        <v>30.984816666666688</v>
      </c>
      <c r="J81" s="28">
        <f t="array" ref="J81:J87">J3:J9-J71:J77</f>
        <v>47.699500000000015</v>
      </c>
      <c r="K81" s="29">
        <f t="array" ref="K81:K87">K3:K9-K71:K77</f>
        <v>20.977200000000011</v>
      </c>
      <c r="L81" s="29">
        <f t="array" ref="L81:L87">L3:L9-L71:L77</f>
        <v>20.977200000000011</v>
      </c>
      <c r="M81" s="29">
        <f>C3-M71</f>
        <v>21.619800000000012</v>
      </c>
      <c r="N81" s="28">
        <f>F3-N71</f>
        <v>-38.600999999999971</v>
      </c>
      <c r="O81" s="12"/>
      <c r="P81" s="12"/>
      <c r="Q81" s="12"/>
    </row>
    <row r="82" spans="1:17" x14ac:dyDescent="0.45">
      <c r="A82" s="12" t="s">
        <v>75</v>
      </c>
      <c r="B82" s="12"/>
      <c r="C82" s="12"/>
      <c r="D82" s="12"/>
      <c r="E82" s="12"/>
      <c r="F82" s="28">
        <v>27.104199999999992</v>
      </c>
      <c r="G82" s="29">
        <v>56.917525000000012</v>
      </c>
      <c r="H82" s="29">
        <v>76.829625000000007</v>
      </c>
      <c r="I82" s="29">
        <v>76.829625000000007</v>
      </c>
      <c r="J82" s="28">
        <v>84.987499999999997</v>
      </c>
      <c r="K82" s="29">
        <v>72.078125</v>
      </c>
      <c r="L82" s="29">
        <v>72.078125</v>
      </c>
      <c r="M82" s="29">
        <f t="array" ref="M82:M87">M4:M9-M72:M77</f>
        <v>66.783333333333331</v>
      </c>
      <c r="N82" s="28">
        <f t="array" ref="N82:N87">N4:N9-N72:N77</f>
        <v>36.211666666666673</v>
      </c>
      <c r="O82" s="12"/>
      <c r="P82" s="12"/>
      <c r="Q82" s="12"/>
    </row>
    <row r="83" spans="1:17" x14ac:dyDescent="0.45">
      <c r="A83" s="12" t="s">
        <v>76</v>
      </c>
      <c r="B83" s="12"/>
      <c r="C83" s="12"/>
      <c r="D83" s="12"/>
      <c r="E83" s="12"/>
      <c r="F83" s="28">
        <v>31.742400000000004</v>
      </c>
      <c r="G83" s="29">
        <v>-25.424016666666631</v>
      </c>
      <c r="H83" s="29">
        <v>-73.682199999999966</v>
      </c>
      <c r="I83" s="29">
        <v>-14.069149999999951</v>
      </c>
      <c r="J83" s="28">
        <v>-8.101300000000009</v>
      </c>
      <c r="K83" s="29">
        <v>-50.794533333333334</v>
      </c>
      <c r="L83" s="29">
        <v>-50.794533333333334</v>
      </c>
      <c r="M83" s="29">
        <v>3.2527222222221894</v>
      </c>
      <c r="N83" s="28">
        <v>-22.131399999999985</v>
      </c>
      <c r="O83" s="12"/>
      <c r="P83" s="12"/>
      <c r="Q83" s="12"/>
    </row>
    <row r="84" spans="1:17" x14ac:dyDescent="0.45">
      <c r="A84" s="12" t="s">
        <v>77</v>
      </c>
      <c r="B84" s="12"/>
      <c r="C84" s="12"/>
      <c r="D84" s="12"/>
      <c r="E84" s="12"/>
      <c r="F84" s="28">
        <v>-24.881299999999996</v>
      </c>
      <c r="G84" s="29">
        <v>-42.042791666666687</v>
      </c>
      <c r="H84" s="29">
        <v>-78.083499999999987</v>
      </c>
      <c r="I84" s="29">
        <v>-33.562625000000025</v>
      </c>
      <c r="J84" s="28">
        <v>-26.287262499999969</v>
      </c>
      <c r="K84" s="29">
        <v>-57.115699999999975</v>
      </c>
      <c r="L84" s="29">
        <v>-57.115699999999975</v>
      </c>
      <c r="M84" s="29">
        <v>35.265600000000006</v>
      </c>
      <c r="N84" s="28">
        <v>-27.993900000000011</v>
      </c>
      <c r="O84" s="12"/>
      <c r="P84" s="12"/>
      <c r="Q84" s="12"/>
    </row>
    <row r="85" spans="1:17" x14ac:dyDescent="0.45">
      <c r="A85" s="12" t="s">
        <v>78</v>
      </c>
      <c r="B85" s="12"/>
      <c r="C85" s="12"/>
      <c r="D85" s="12"/>
      <c r="E85" s="12"/>
      <c r="F85" s="28">
        <v>72.365199999999973</v>
      </c>
      <c r="G85" s="29">
        <v>-34.693349999999995</v>
      </c>
      <c r="H85" s="29">
        <v>-62.914200000000022</v>
      </c>
      <c r="I85" s="29">
        <v>-28.053149999999988</v>
      </c>
      <c r="J85" s="28">
        <v>-7.6679099999999778</v>
      </c>
      <c r="K85" s="29">
        <v>-47.786920000000023</v>
      </c>
      <c r="L85" s="29">
        <v>-47.786920000000023</v>
      </c>
      <c r="M85" s="29">
        <v>53.557519999999982</v>
      </c>
      <c r="N85" s="28">
        <v>1.15491999999999</v>
      </c>
      <c r="O85" s="12"/>
      <c r="P85" s="12"/>
      <c r="Q85" s="12"/>
    </row>
    <row r="86" spans="1:17" x14ac:dyDescent="0.45">
      <c r="A86" s="12" t="s">
        <v>79</v>
      </c>
      <c r="B86" s="12"/>
      <c r="C86" s="12"/>
      <c r="D86" s="12"/>
      <c r="E86" s="12"/>
      <c r="F86" s="28">
        <v>59.048199999999994</v>
      </c>
      <c r="G86" s="29">
        <v>38.258825000000016</v>
      </c>
      <c r="H86" s="29">
        <v>12.443899999999999</v>
      </c>
      <c r="I86" s="29">
        <v>44.332925000000003</v>
      </c>
      <c r="J86" s="28">
        <v>41.609383333333327</v>
      </c>
      <c r="K86" s="29">
        <v>49.604900000000001</v>
      </c>
      <c r="L86" s="29">
        <v>49.604900000000001</v>
      </c>
      <c r="M86" s="29">
        <v>78.467600000000019</v>
      </c>
      <c r="N86" s="28">
        <v>103.38243333333334</v>
      </c>
      <c r="O86" s="12"/>
      <c r="P86" s="12"/>
      <c r="Q86" s="12"/>
    </row>
    <row r="87" spans="1:17" x14ac:dyDescent="0.45">
      <c r="A87" s="12" t="s">
        <v>80</v>
      </c>
      <c r="B87" s="12"/>
      <c r="C87" s="12"/>
      <c r="D87" s="12"/>
      <c r="E87" s="12"/>
      <c r="F87" s="28">
        <v>39.07173333333332</v>
      </c>
      <c r="G87" s="29">
        <v>-4.9462037037037021</v>
      </c>
      <c r="H87" s="29">
        <v>-23.808333333333323</v>
      </c>
      <c r="I87" s="29">
        <v>-7.2014583333333348</v>
      </c>
      <c r="J87" s="28">
        <v>31.246414814814798</v>
      </c>
      <c r="K87" s="29">
        <v>-10.954444444444441</v>
      </c>
      <c r="L87" s="29">
        <v>-10.954444444444441</v>
      </c>
      <c r="M87" s="29">
        <v>12.778400000000005</v>
      </c>
      <c r="N87" s="28">
        <v>62.361833333333337</v>
      </c>
      <c r="O87" s="12"/>
      <c r="P87" s="12"/>
      <c r="Q87" s="12"/>
    </row>
    <row r="88" spans="1:17" x14ac:dyDescent="0.45">
      <c r="A88" s="12" t="s">
        <v>81</v>
      </c>
      <c r="B88" s="12"/>
      <c r="C88" s="12"/>
      <c r="D88" s="12"/>
      <c r="E88" s="12"/>
      <c r="F88" s="12" t="s">
        <v>91</v>
      </c>
      <c r="G88" s="12"/>
      <c r="H88" s="12"/>
      <c r="I88" s="12"/>
      <c r="J88" s="12"/>
      <c r="K88" s="12"/>
      <c r="L88" s="12"/>
      <c r="M88" s="12"/>
      <c r="N88" s="12"/>
      <c r="O88" s="12"/>
      <c r="P88" s="12"/>
      <c r="Q88" s="12"/>
    </row>
    <row r="91" spans="1:17" x14ac:dyDescent="0.45">
      <c r="A91"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CE18-6D3A-421A-BEB1-A245253FC1F1}">
  <dimension ref="B2:T24"/>
  <sheetViews>
    <sheetView topLeftCell="B5" workbookViewId="0">
      <selection activeCell="G29" sqref="G29"/>
    </sheetView>
  </sheetViews>
  <sheetFormatPr defaultRowHeight="14.25" x14ac:dyDescent="0.45"/>
  <sheetData>
    <row r="2" spans="2:20" x14ac:dyDescent="0.45">
      <c r="B2" s="27" t="s">
        <v>35</v>
      </c>
      <c r="C2" s="12" t="s">
        <v>36</v>
      </c>
      <c r="D2" s="12" t="s">
        <v>37</v>
      </c>
      <c r="E2" s="12" t="s">
        <v>38</v>
      </c>
      <c r="F2" s="12" t="s">
        <v>39</v>
      </c>
      <c r="G2" s="12" t="s">
        <v>40</v>
      </c>
      <c r="H2" s="12" t="s">
        <v>41</v>
      </c>
      <c r="I2" s="12" t="s">
        <v>42</v>
      </c>
      <c r="J2" s="12" t="s">
        <v>43</v>
      </c>
      <c r="K2" s="12" t="s">
        <v>44</v>
      </c>
      <c r="L2" s="12" t="s">
        <v>45</v>
      </c>
      <c r="M2" s="12" t="s">
        <v>46</v>
      </c>
      <c r="N2" s="12" t="s">
        <v>47</v>
      </c>
      <c r="O2" s="12" t="s">
        <v>48</v>
      </c>
      <c r="P2" s="12" t="s">
        <v>49</v>
      </c>
      <c r="Q2" s="12" t="s">
        <v>50</v>
      </c>
      <c r="R2" s="12" t="s">
        <v>51</v>
      </c>
      <c r="S2" s="12" t="s">
        <v>52</v>
      </c>
      <c r="T2" s="12" t="s">
        <v>53</v>
      </c>
    </row>
    <row r="3" spans="2:20" x14ac:dyDescent="0.45">
      <c r="B3" s="27"/>
      <c r="C3" s="21" t="s">
        <v>11</v>
      </c>
      <c r="D3" s="21"/>
      <c r="E3" s="21" t="s">
        <v>54</v>
      </c>
      <c r="F3" s="21"/>
      <c r="G3" s="21" t="s">
        <v>55</v>
      </c>
      <c r="H3" s="21"/>
      <c r="I3" s="21" t="s">
        <v>56</v>
      </c>
      <c r="J3" s="21"/>
      <c r="K3" s="21" t="s">
        <v>57</v>
      </c>
      <c r="L3" s="21"/>
      <c r="M3" s="21" t="s">
        <v>8</v>
      </c>
      <c r="N3" s="21"/>
      <c r="O3" s="21" t="s">
        <v>58</v>
      </c>
      <c r="P3" s="21"/>
      <c r="Q3" s="21" t="s">
        <v>59</v>
      </c>
      <c r="R3" s="21"/>
      <c r="S3" s="21" t="s">
        <v>60</v>
      </c>
      <c r="T3" s="21"/>
    </row>
    <row r="4" spans="2:20" x14ac:dyDescent="0.45">
      <c r="B4" s="27" t="s">
        <v>61</v>
      </c>
      <c r="C4" s="12">
        <v>11</v>
      </c>
      <c r="D4" s="12">
        <f>AVERAGE(C4)</f>
        <v>11</v>
      </c>
      <c r="E4" s="12">
        <v>0</v>
      </c>
      <c r="F4" s="12">
        <f>AVERAGE(E4)</f>
        <v>0</v>
      </c>
      <c r="G4" s="12">
        <v>0</v>
      </c>
      <c r="H4" s="12">
        <f>AVERAGE(G4)</f>
        <v>0</v>
      </c>
      <c r="I4" s="12">
        <v>1</v>
      </c>
      <c r="J4" s="12">
        <f>AVERAGE(I4)</f>
        <v>1</v>
      </c>
      <c r="K4" s="12">
        <v>0</v>
      </c>
      <c r="L4" s="12">
        <f>AVERAGE(K4)</f>
        <v>0</v>
      </c>
      <c r="M4" s="12">
        <v>0</v>
      </c>
      <c r="N4" s="12">
        <f>AVERAGE(M4)</f>
        <v>0</v>
      </c>
      <c r="O4" s="12">
        <v>9</v>
      </c>
      <c r="P4" s="12">
        <f>AVERAGE(O4)</f>
        <v>9</v>
      </c>
      <c r="Q4" s="12">
        <v>0</v>
      </c>
      <c r="R4" s="12">
        <f>AVERAGE(Q4)</f>
        <v>0</v>
      </c>
      <c r="S4" s="12">
        <v>4</v>
      </c>
      <c r="T4" s="12">
        <f>AVERAGE(S4)</f>
        <v>4</v>
      </c>
    </row>
    <row r="5" spans="2:20" x14ac:dyDescent="0.45">
      <c r="B5" s="27" t="s">
        <v>62</v>
      </c>
      <c r="C5" s="12">
        <v>0</v>
      </c>
      <c r="D5" s="12">
        <f>AVERAGE(C4:C5)</f>
        <v>5.5</v>
      </c>
      <c r="E5" s="12">
        <v>0</v>
      </c>
      <c r="F5" s="12">
        <f>AVERAGE(E4:E5)</f>
        <v>0</v>
      </c>
      <c r="G5" s="12">
        <v>0</v>
      </c>
      <c r="H5" s="12">
        <f>AVERAGE(G4:G5)</f>
        <v>0</v>
      </c>
      <c r="I5" s="12">
        <v>0</v>
      </c>
      <c r="J5" s="12">
        <f>AVERAGE(I4:I5)</f>
        <v>0.5</v>
      </c>
      <c r="K5" s="12">
        <v>0</v>
      </c>
      <c r="L5" s="12">
        <f>AVERAGE(K4:K5)</f>
        <v>0</v>
      </c>
      <c r="M5" s="12">
        <v>0</v>
      </c>
      <c r="N5" s="12">
        <f>AVERAGE(M4:M5)</f>
        <v>0</v>
      </c>
      <c r="O5" s="12">
        <v>0</v>
      </c>
      <c r="P5" s="12">
        <f>AVERAGE(O4:O5)</f>
        <v>4.5</v>
      </c>
      <c r="Q5" s="12">
        <v>0</v>
      </c>
      <c r="R5" s="12">
        <f>AVERAGE(Q4:Q5)</f>
        <v>0</v>
      </c>
      <c r="S5" s="12">
        <v>0</v>
      </c>
      <c r="T5" s="12">
        <f>AVERAGE(S4:S5)</f>
        <v>2</v>
      </c>
    </row>
    <row r="6" spans="2:20" x14ac:dyDescent="0.45">
      <c r="B6" s="27" t="s">
        <v>63</v>
      </c>
      <c r="C6" s="12">
        <v>10</v>
      </c>
      <c r="D6" s="12">
        <f>AVERAGE(C4:C6)</f>
        <v>7</v>
      </c>
      <c r="E6" s="12">
        <v>10</v>
      </c>
      <c r="F6" s="12">
        <f>AVERAGE(E4:E6)</f>
        <v>3.3333333333333335</v>
      </c>
      <c r="G6" s="12"/>
      <c r="H6" s="12">
        <f>AVERAGE(G4:G6)</f>
        <v>0</v>
      </c>
      <c r="I6" s="12">
        <v>6</v>
      </c>
      <c r="J6" s="12">
        <f>AVERAGE(I4:I6)</f>
        <v>2.3333333333333335</v>
      </c>
      <c r="K6" s="12">
        <v>21</v>
      </c>
      <c r="L6" s="12">
        <f>AVERAGE(K4:K6)</f>
        <v>7</v>
      </c>
      <c r="M6" s="12">
        <v>21</v>
      </c>
      <c r="N6" s="12">
        <f>AVERAGE(M4:M6)</f>
        <v>7</v>
      </c>
      <c r="O6" s="12">
        <v>0</v>
      </c>
      <c r="P6" s="12">
        <f>AVERAGE(O4:O6)</f>
        <v>3</v>
      </c>
      <c r="Q6" s="12">
        <v>0</v>
      </c>
      <c r="R6" s="12">
        <f>AVERAGE(Q4:Q6)</f>
        <v>0</v>
      </c>
      <c r="S6" s="12">
        <v>0</v>
      </c>
      <c r="T6" s="12">
        <f>AVERAGE(S4:S6)</f>
        <v>1.3333333333333333</v>
      </c>
    </row>
    <row r="7" spans="2:20" x14ac:dyDescent="0.45">
      <c r="B7" s="27" t="s">
        <v>64</v>
      </c>
      <c r="C7" s="12">
        <v>0</v>
      </c>
      <c r="D7" s="12">
        <f>AVERAGE(C4:C7)</f>
        <v>5.25</v>
      </c>
      <c r="E7" s="12">
        <v>0</v>
      </c>
      <c r="F7" s="12">
        <f>AVERAGE(E4:E7)</f>
        <v>2.5</v>
      </c>
      <c r="G7" s="12">
        <v>0</v>
      </c>
      <c r="H7" s="12">
        <f>AVERAGE(G4:G7)</f>
        <v>0</v>
      </c>
      <c r="I7" s="12">
        <v>2</v>
      </c>
      <c r="J7" s="12">
        <f>AVERAGE(I4:I7)</f>
        <v>2.25</v>
      </c>
      <c r="K7" s="12">
        <v>0</v>
      </c>
      <c r="L7" s="12">
        <f>AVERAGE(K4:K7)</f>
        <v>5.25</v>
      </c>
      <c r="M7" s="12">
        <v>0</v>
      </c>
      <c r="N7" s="12">
        <f>AVERAGE(M4:M7)</f>
        <v>5.25</v>
      </c>
      <c r="O7" s="12">
        <v>0</v>
      </c>
      <c r="P7" s="12">
        <f>AVERAGE(O4:O7)</f>
        <v>2.25</v>
      </c>
      <c r="Q7" s="12">
        <v>0</v>
      </c>
      <c r="R7" s="12">
        <f>AVERAGE(Q4:Q7)</f>
        <v>0</v>
      </c>
      <c r="S7" s="12">
        <v>0</v>
      </c>
      <c r="T7" s="12">
        <f>AVERAGE(S4:S7)</f>
        <v>1</v>
      </c>
    </row>
    <row r="8" spans="2:20" x14ac:dyDescent="0.45">
      <c r="B8" s="27" t="s">
        <v>65</v>
      </c>
      <c r="C8" s="12">
        <v>0</v>
      </c>
      <c r="D8" s="12">
        <f>AVERAGE(C4:C8)</f>
        <v>4.2</v>
      </c>
      <c r="E8" s="12">
        <v>0</v>
      </c>
      <c r="F8" s="12">
        <f>AVERAGE(E4:E8)</f>
        <v>2</v>
      </c>
      <c r="G8" s="12">
        <v>0</v>
      </c>
      <c r="H8" s="12">
        <f>AVERAGE(G4:G8)</f>
        <v>0</v>
      </c>
      <c r="I8" s="12">
        <v>0</v>
      </c>
      <c r="J8" s="12">
        <f>AVERAGE(I4:I8)</f>
        <v>1.8</v>
      </c>
      <c r="K8" s="12">
        <v>0</v>
      </c>
      <c r="L8" s="12">
        <f>AVERAGE(K4:K8)</f>
        <v>4.2</v>
      </c>
      <c r="M8" s="12">
        <v>0</v>
      </c>
      <c r="N8" s="12">
        <f>AVERAGE(M4:M8)</f>
        <v>4.2</v>
      </c>
      <c r="O8" s="12">
        <v>0</v>
      </c>
      <c r="P8" s="12">
        <f>AVERAGE(O4:O8)</f>
        <v>1.8</v>
      </c>
      <c r="Q8" s="12">
        <v>0</v>
      </c>
      <c r="R8" s="12">
        <f>AVERAGE(Q4:Q8)</f>
        <v>0</v>
      </c>
      <c r="S8" s="12">
        <v>0</v>
      </c>
      <c r="T8" s="12">
        <f>AVERAGE(S4:S8)</f>
        <v>0.8</v>
      </c>
    </row>
    <row r="9" spans="2:20" x14ac:dyDescent="0.45">
      <c r="B9" s="27" t="s">
        <v>66</v>
      </c>
      <c r="C9" s="12">
        <v>0</v>
      </c>
      <c r="D9" s="12">
        <f>AVERAGE(C4:C9)</f>
        <v>3.5</v>
      </c>
      <c r="E9" s="12">
        <v>0</v>
      </c>
      <c r="F9" s="12">
        <f>AVERAGE(E4:E9)</f>
        <v>1.6666666666666667</v>
      </c>
      <c r="G9" s="12">
        <v>0</v>
      </c>
      <c r="H9" s="12">
        <f>AVERAGE(G4:G9)</f>
        <v>0</v>
      </c>
      <c r="I9" s="12">
        <v>0</v>
      </c>
      <c r="J9" s="12">
        <f>AVERAGE(I4:I9)</f>
        <v>1.5</v>
      </c>
      <c r="K9" s="12">
        <v>0</v>
      </c>
      <c r="L9" s="12">
        <f>AVERAGE(K4:K9)</f>
        <v>3.5</v>
      </c>
      <c r="M9" s="12">
        <v>0</v>
      </c>
      <c r="N9" s="12">
        <f>AVERAGE(M4:M9)</f>
        <v>3.5</v>
      </c>
      <c r="O9" s="12">
        <v>0</v>
      </c>
      <c r="P9" s="12">
        <f>AVERAGE(O4:O9)</f>
        <v>1.5</v>
      </c>
      <c r="Q9" s="12">
        <v>0</v>
      </c>
      <c r="R9" s="12">
        <f>AVERAGE(Q4:Q9)</f>
        <v>0</v>
      </c>
      <c r="S9" s="12">
        <v>0</v>
      </c>
      <c r="T9" s="12">
        <f>AVERAGE(S4:S9)</f>
        <v>0.66666666666666663</v>
      </c>
    </row>
    <row r="10" spans="2:20" x14ac:dyDescent="0.45">
      <c r="B10" s="27" t="s">
        <v>67</v>
      </c>
      <c r="C10" s="12">
        <v>0</v>
      </c>
      <c r="D10" s="12">
        <f>AVERAGE(C4:C10)</f>
        <v>3</v>
      </c>
      <c r="E10" s="12">
        <v>0</v>
      </c>
      <c r="F10" s="12">
        <f>AVERAGE(E4:E10)</f>
        <v>1.4285714285714286</v>
      </c>
      <c r="G10" s="12">
        <v>0</v>
      </c>
      <c r="H10" s="12">
        <f>AVERAGE(G4:G10)</f>
        <v>0</v>
      </c>
      <c r="I10" s="12">
        <v>0</v>
      </c>
      <c r="J10" s="12">
        <f>AVERAGE(I4:I10)</f>
        <v>1.2857142857142858</v>
      </c>
      <c r="K10" s="12">
        <v>0</v>
      </c>
      <c r="L10" s="12">
        <f>AVERAGE(K4:K10)</f>
        <v>3</v>
      </c>
      <c r="M10" s="12">
        <v>0</v>
      </c>
      <c r="N10" s="12">
        <f>AVERAGE(M4:M10)</f>
        <v>3</v>
      </c>
      <c r="O10" s="12">
        <v>0</v>
      </c>
      <c r="P10" s="12">
        <f>AVERAGE(O4:O10)</f>
        <v>1.2857142857142858</v>
      </c>
      <c r="Q10" s="12">
        <v>0</v>
      </c>
      <c r="R10" s="12">
        <f>AVERAGE(Q4:Q10)</f>
        <v>0</v>
      </c>
      <c r="S10" s="12">
        <v>0</v>
      </c>
      <c r="T10" s="12">
        <f>AVERAGE(S4:S10)</f>
        <v>0.5714285714285714</v>
      </c>
    </row>
    <row r="11" spans="2:20" x14ac:dyDescent="0.45">
      <c r="B11" s="27" t="s">
        <v>68</v>
      </c>
      <c r="C11" s="12">
        <v>0</v>
      </c>
      <c r="D11" s="12">
        <f>AVERAGE(C4:C11)</f>
        <v>2.625</v>
      </c>
      <c r="E11" s="12">
        <v>0</v>
      </c>
      <c r="F11" s="12">
        <f>AVERAGE(E4:E11)</f>
        <v>1.25</v>
      </c>
      <c r="G11" s="12">
        <v>0</v>
      </c>
      <c r="H11" s="12">
        <f>AVERAGE(G4:G11)</f>
        <v>0</v>
      </c>
      <c r="I11" s="12">
        <v>0</v>
      </c>
      <c r="J11" s="12">
        <f>AVERAGE(I4:I11)</f>
        <v>1.125</v>
      </c>
      <c r="K11" s="12">
        <v>0</v>
      </c>
      <c r="L11" s="12">
        <f>AVERAGE(K4:K11)</f>
        <v>2.625</v>
      </c>
      <c r="M11" s="12">
        <v>0</v>
      </c>
      <c r="N11" s="12">
        <f>AVERAGE(M4:M11)</f>
        <v>2.625</v>
      </c>
      <c r="O11" s="12">
        <v>0</v>
      </c>
      <c r="P11" s="12">
        <f>AVERAGE(O4:O11)</f>
        <v>1.125</v>
      </c>
      <c r="Q11" s="12">
        <v>0</v>
      </c>
      <c r="R11" s="12">
        <f>AVERAGE(Q4:Q11)</f>
        <v>0</v>
      </c>
      <c r="S11" s="12">
        <v>0</v>
      </c>
      <c r="T11" s="12">
        <f>AVERAGE(S4:S11)</f>
        <v>0.5</v>
      </c>
    </row>
    <row r="12" spans="2:20" x14ac:dyDescent="0.45">
      <c r="B12" s="27" t="s">
        <v>69</v>
      </c>
      <c r="C12" s="12">
        <v>6</v>
      </c>
      <c r="D12" s="12">
        <f>AVERAGE(C4:C12)</f>
        <v>3</v>
      </c>
      <c r="E12" s="12">
        <v>6</v>
      </c>
      <c r="F12" s="12">
        <f>AVERAGE(E4:E12)</f>
        <v>1.7777777777777777</v>
      </c>
      <c r="G12" s="12">
        <v>6</v>
      </c>
      <c r="H12" s="12">
        <f>AVERAGE(G4:G12)</f>
        <v>0.75</v>
      </c>
      <c r="I12" s="12">
        <v>0</v>
      </c>
      <c r="J12" s="12">
        <f>AVERAGE(I4:I12)</f>
        <v>1</v>
      </c>
      <c r="K12" s="12">
        <v>6</v>
      </c>
      <c r="L12" s="12">
        <f>AVERAGE(K4:K12)</f>
        <v>3</v>
      </c>
      <c r="M12" s="12">
        <v>0</v>
      </c>
      <c r="N12" s="12">
        <f>AVERAGE(M4:M12)</f>
        <v>2.3333333333333335</v>
      </c>
      <c r="O12" s="12">
        <v>0</v>
      </c>
      <c r="P12" s="12">
        <f>AVERAGE(O4:O12)</f>
        <v>1</v>
      </c>
      <c r="Q12" s="12">
        <v>0</v>
      </c>
      <c r="R12" s="12">
        <f>AVERAGE(Q4:Q12)</f>
        <v>0</v>
      </c>
      <c r="S12" s="12">
        <v>0</v>
      </c>
      <c r="T12" s="12">
        <f>AVERAGE(S4:S12)</f>
        <v>0.44444444444444442</v>
      </c>
    </row>
    <row r="13" spans="2:20" x14ac:dyDescent="0.45">
      <c r="B13" s="27" t="s">
        <v>70</v>
      </c>
      <c r="C13" s="12">
        <v>0</v>
      </c>
      <c r="D13" s="12">
        <f>AVERAGE(C4:C13)</f>
        <v>2.7</v>
      </c>
      <c r="E13" s="12">
        <v>0</v>
      </c>
      <c r="F13" s="12">
        <f>AVERAGE(E4:E13)</f>
        <v>1.6</v>
      </c>
      <c r="G13" s="12">
        <v>0</v>
      </c>
      <c r="H13" s="12">
        <f>AVERAGE(G4:G13)</f>
        <v>0.66666666666666663</v>
      </c>
      <c r="I13" s="12">
        <v>0</v>
      </c>
      <c r="J13" s="12">
        <f>AVERAGE(I4:I13)</f>
        <v>0.9</v>
      </c>
      <c r="K13" s="12">
        <v>0</v>
      </c>
      <c r="L13" s="12">
        <f>AVERAGE(K4:K13)</f>
        <v>2.7</v>
      </c>
      <c r="M13" s="12">
        <v>0</v>
      </c>
      <c r="N13" s="12">
        <f>AVERAGE(M4:M13)</f>
        <v>2.1</v>
      </c>
      <c r="O13" s="12">
        <v>0</v>
      </c>
      <c r="P13" s="12">
        <f>AVERAGE(O4:O13)</f>
        <v>0.9</v>
      </c>
      <c r="Q13" s="12">
        <v>0</v>
      </c>
      <c r="R13" s="12">
        <f>AVERAGE(Q4:Q13)</f>
        <v>0</v>
      </c>
      <c r="S13" s="12">
        <v>0</v>
      </c>
      <c r="T13" s="12">
        <f>AVERAGE(S4:S13)</f>
        <v>0.4</v>
      </c>
    </row>
    <row r="14" spans="2:20" x14ac:dyDescent="0.45">
      <c r="B14" s="27" t="s">
        <v>71</v>
      </c>
      <c r="C14" s="12">
        <v>0</v>
      </c>
      <c r="D14" s="12">
        <f>AVERAGE(C4:C14)</f>
        <v>2.4545454545454546</v>
      </c>
      <c r="E14" s="12">
        <v>0</v>
      </c>
      <c r="F14" s="12">
        <f>AVERAGE(E4:E14)</f>
        <v>1.4545454545454546</v>
      </c>
      <c r="G14" s="12">
        <v>0</v>
      </c>
      <c r="H14" s="12">
        <f>AVERAGE(G4:G14)</f>
        <v>0.6</v>
      </c>
      <c r="I14" s="12">
        <v>0</v>
      </c>
      <c r="J14" s="12">
        <f>AVERAGE(I4:I14)</f>
        <v>0.81818181818181823</v>
      </c>
      <c r="K14" s="12">
        <v>0</v>
      </c>
      <c r="L14" s="12">
        <f>AVERAGE(K4:K14)</f>
        <v>2.4545454545454546</v>
      </c>
      <c r="M14" s="12">
        <v>0</v>
      </c>
      <c r="N14" s="12">
        <f>AVERAGE(M4:M14)</f>
        <v>1.9090909090909092</v>
      </c>
      <c r="O14" s="12">
        <v>0</v>
      </c>
      <c r="P14" s="12">
        <f>AVERAGE(O4:O14)</f>
        <v>0.81818181818181823</v>
      </c>
      <c r="Q14" s="12">
        <v>0</v>
      </c>
      <c r="R14" s="12">
        <f>AVERAGE(Q4:Q14)</f>
        <v>0</v>
      </c>
      <c r="S14" s="12">
        <v>0</v>
      </c>
      <c r="T14" s="12">
        <f>AVERAGE(S4:S14)</f>
        <v>0.36363636363636365</v>
      </c>
    </row>
    <row r="16" spans="2:20" x14ac:dyDescent="0.45">
      <c r="C16" t="s">
        <v>11</v>
      </c>
      <c r="E16" t="s">
        <v>54</v>
      </c>
      <c r="G16" t="s">
        <v>55</v>
      </c>
      <c r="I16" t="s">
        <v>56</v>
      </c>
      <c r="K16" t="s">
        <v>57</v>
      </c>
      <c r="M16" t="s">
        <v>8</v>
      </c>
      <c r="O16" t="s">
        <v>58</v>
      </c>
      <c r="Q16" t="s">
        <v>59</v>
      </c>
      <c r="S16" t="s">
        <v>60</v>
      </c>
    </row>
    <row r="17" spans="2:20" x14ac:dyDescent="0.45">
      <c r="B17" s="30" t="s">
        <v>61</v>
      </c>
      <c r="C17">
        <v>11</v>
      </c>
      <c r="D17">
        <v>11</v>
      </c>
      <c r="E17">
        <v>0</v>
      </c>
      <c r="F17">
        <v>0</v>
      </c>
      <c r="G17">
        <v>0</v>
      </c>
      <c r="H17">
        <v>0</v>
      </c>
      <c r="I17">
        <v>1</v>
      </c>
      <c r="J17">
        <v>1</v>
      </c>
      <c r="K17">
        <v>0</v>
      </c>
      <c r="L17">
        <v>0</v>
      </c>
      <c r="M17">
        <v>0</v>
      </c>
      <c r="N17">
        <v>0</v>
      </c>
      <c r="O17">
        <v>9</v>
      </c>
      <c r="P17">
        <v>9</v>
      </c>
      <c r="Q17">
        <v>0</v>
      </c>
      <c r="R17">
        <v>0</v>
      </c>
      <c r="S17">
        <v>4</v>
      </c>
      <c r="T17">
        <v>4</v>
      </c>
    </row>
    <row r="18" spans="2:20" x14ac:dyDescent="0.45">
      <c r="B18" s="31" t="s">
        <v>62</v>
      </c>
      <c r="C18">
        <v>0</v>
      </c>
      <c r="D18">
        <v>5.5</v>
      </c>
      <c r="E18">
        <v>0</v>
      </c>
      <c r="F18">
        <v>0</v>
      </c>
      <c r="G18">
        <v>0</v>
      </c>
      <c r="H18">
        <v>0</v>
      </c>
      <c r="I18">
        <v>0</v>
      </c>
      <c r="J18">
        <v>0.5</v>
      </c>
      <c r="K18">
        <v>0</v>
      </c>
      <c r="L18">
        <v>0</v>
      </c>
      <c r="M18">
        <v>0</v>
      </c>
      <c r="N18">
        <v>0</v>
      </c>
      <c r="O18">
        <v>0</v>
      </c>
      <c r="P18">
        <v>4.5</v>
      </c>
      <c r="Q18">
        <v>0</v>
      </c>
      <c r="R18">
        <v>0</v>
      </c>
      <c r="S18">
        <v>0</v>
      </c>
      <c r="T18">
        <v>2</v>
      </c>
    </row>
    <row r="19" spans="2:20" x14ac:dyDescent="0.45">
      <c r="B19" s="30" t="s">
        <v>63</v>
      </c>
      <c r="C19">
        <v>10</v>
      </c>
      <c r="D19">
        <v>7</v>
      </c>
      <c r="E19">
        <v>10</v>
      </c>
      <c r="F19">
        <v>3.3333333333333335</v>
      </c>
      <c r="H19">
        <v>0</v>
      </c>
      <c r="I19">
        <v>6</v>
      </c>
      <c r="J19">
        <v>2.3333333333333335</v>
      </c>
      <c r="K19">
        <v>21</v>
      </c>
      <c r="L19">
        <v>7</v>
      </c>
      <c r="M19">
        <v>21</v>
      </c>
      <c r="N19">
        <v>7</v>
      </c>
      <c r="O19">
        <v>0</v>
      </c>
      <c r="P19">
        <v>3</v>
      </c>
      <c r="Q19">
        <v>0</v>
      </c>
      <c r="R19">
        <v>0</v>
      </c>
      <c r="S19">
        <v>0</v>
      </c>
      <c r="T19">
        <v>1.3333333333333333</v>
      </c>
    </row>
    <row r="20" spans="2:20" x14ac:dyDescent="0.45">
      <c r="B20" s="31" t="s">
        <v>64</v>
      </c>
      <c r="C20">
        <v>0</v>
      </c>
      <c r="D20">
        <v>5.25</v>
      </c>
      <c r="E20">
        <v>0</v>
      </c>
      <c r="F20">
        <v>2.5</v>
      </c>
      <c r="G20">
        <v>0</v>
      </c>
      <c r="H20">
        <v>0</v>
      </c>
      <c r="I20">
        <v>2</v>
      </c>
      <c r="J20">
        <v>2.25</v>
      </c>
      <c r="K20">
        <v>0</v>
      </c>
      <c r="L20">
        <v>5.25</v>
      </c>
      <c r="M20">
        <v>0</v>
      </c>
      <c r="N20">
        <v>5.25</v>
      </c>
      <c r="O20">
        <v>0</v>
      </c>
      <c r="P20">
        <v>2.25</v>
      </c>
      <c r="Q20">
        <v>0</v>
      </c>
      <c r="R20">
        <v>0</v>
      </c>
      <c r="S20">
        <v>0</v>
      </c>
      <c r="T20">
        <v>1</v>
      </c>
    </row>
    <row r="21" spans="2:20" x14ac:dyDescent="0.45">
      <c r="B21" s="30" t="s">
        <v>65</v>
      </c>
      <c r="C21">
        <v>0</v>
      </c>
      <c r="D21">
        <v>4.2</v>
      </c>
      <c r="E21">
        <v>0</v>
      </c>
      <c r="F21">
        <v>2</v>
      </c>
      <c r="G21">
        <v>0</v>
      </c>
      <c r="H21">
        <v>0</v>
      </c>
      <c r="I21">
        <v>0</v>
      </c>
      <c r="J21">
        <v>1.8</v>
      </c>
      <c r="K21">
        <v>0</v>
      </c>
      <c r="L21">
        <v>4.2</v>
      </c>
      <c r="M21">
        <v>0</v>
      </c>
      <c r="N21">
        <v>4.2</v>
      </c>
      <c r="O21">
        <v>0</v>
      </c>
      <c r="P21">
        <v>1.8</v>
      </c>
      <c r="Q21">
        <v>0</v>
      </c>
      <c r="R21">
        <v>0</v>
      </c>
      <c r="S21">
        <v>0</v>
      </c>
      <c r="T21">
        <v>0.8</v>
      </c>
    </row>
    <row r="22" spans="2:20" x14ac:dyDescent="0.45">
      <c r="B22" s="31" t="s">
        <v>66</v>
      </c>
      <c r="C22">
        <v>0</v>
      </c>
      <c r="D22">
        <v>3.5</v>
      </c>
      <c r="E22">
        <v>0</v>
      </c>
      <c r="F22">
        <v>1.6666666666666667</v>
      </c>
      <c r="G22">
        <v>0</v>
      </c>
      <c r="H22">
        <v>0</v>
      </c>
      <c r="I22">
        <v>0</v>
      </c>
      <c r="J22">
        <v>1.5</v>
      </c>
      <c r="K22">
        <v>0</v>
      </c>
      <c r="L22">
        <v>3.5</v>
      </c>
      <c r="M22">
        <v>0</v>
      </c>
      <c r="N22">
        <v>3.5</v>
      </c>
      <c r="O22">
        <v>0</v>
      </c>
      <c r="P22">
        <v>1.5</v>
      </c>
      <c r="Q22">
        <v>0</v>
      </c>
      <c r="R22">
        <v>0</v>
      </c>
      <c r="S22">
        <v>0</v>
      </c>
      <c r="T22">
        <v>0.66666666666666663</v>
      </c>
    </row>
    <row r="23" spans="2:20" x14ac:dyDescent="0.45">
      <c r="B23" s="30" t="s">
        <v>69</v>
      </c>
      <c r="C23">
        <v>6</v>
      </c>
      <c r="D23">
        <v>3</v>
      </c>
      <c r="E23">
        <v>6</v>
      </c>
      <c r="F23">
        <v>1.7777777777777777</v>
      </c>
      <c r="G23">
        <v>6</v>
      </c>
      <c r="H23">
        <v>0.75</v>
      </c>
      <c r="I23">
        <v>0</v>
      </c>
      <c r="J23">
        <v>1</v>
      </c>
      <c r="K23">
        <v>6</v>
      </c>
      <c r="L23">
        <v>3</v>
      </c>
      <c r="M23">
        <v>0</v>
      </c>
      <c r="N23">
        <v>2.3333333333333335</v>
      </c>
      <c r="O23">
        <v>0</v>
      </c>
      <c r="P23">
        <v>1</v>
      </c>
      <c r="Q23">
        <v>0</v>
      </c>
      <c r="R23">
        <v>0</v>
      </c>
      <c r="S23">
        <v>0</v>
      </c>
      <c r="T23">
        <v>0.44444444444444442</v>
      </c>
    </row>
    <row r="24" spans="2:20" x14ac:dyDescent="0.45">
      <c r="B24" s="31" t="s">
        <v>70</v>
      </c>
      <c r="C24">
        <v>0</v>
      </c>
      <c r="D24">
        <v>2.7</v>
      </c>
      <c r="E24">
        <v>0</v>
      </c>
      <c r="F24">
        <v>1.6</v>
      </c>
      <c r="G24">
        <v>0</v>
      </c>
      <c r="H24">
        <v>0.66666666666666663</v>
      </c>
      <c r="I24">
        <v>0</v>
      </c>
      <c r="J24">
        <v>0.9</v>
      </c>
      <c r="K24">
        <v>0</v>
      </c>
      <c r="L24">
        <v>2.7</v>
      </c>
      <c r="M24">
        <v>0</v>
      </c>
      <c r="N24">
        <v>2.1</v>
      </c>
      <c r="O24">
        <v>0</v>
      </c>
      <c r="P24">
        <v>0.9</v>
      </c>
      <c r="Q24">
        <v>0</v>
      </c>
      <c r="R24">
        <v>0</v>
      </c>
      <c r="S24">
        <v>0</v>
      </c>
      <c r="T24">
        <v>0.4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Sotkiewicz</dc:creator>
  <cp:lastModifiedBy>Paul Sotkiewicz</cp:lastModifiedBy>
  <dcterms:created xsi:type="dcterms:W3CDTF">2022-04-07T21:25:57Z</dcterms:created>
  <dcterms:modified xsi:type="dcterms:W3CDTF">2022-05-11T23:55:15Z</dcterms:modified>
</cp:coreProperties>
</file>