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utinj\Desktop\SPECIAL MIC Meeting Materials\"/>
    </mc:Choice>
  </mc:AlternateContent>
  <bookViews>
    <workbookView xWindow="0" yWindow="0" windowWidth="25200" windowHeight="9735"/>
  </bookViews>
  <sheets>
    <sheet name="Examples" sheetId="1" r:id="rId1"/>
    <sheet name="Example Term Definitions" sheetId="2" r:id="rId2"/>
    <sheet name="Market Timing Reference "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9" i="1" l="1"/>
  <c r="B110" i="1" s="1"/>
  <c r="M108" i="1"/>
  <c r="L108" i="1"/>
  <c r="K108" i="1"/>
  <c r="J108" i="1"/>
  <c r="I108" i="1"/>
  <c r="H108" i="1"/>
  <c r="G108" i="1"/>
  <c r="F108" i="1"/>
  <c r="E108" i="1"/>
  <c r="D108" i="1"/>
  <c r="C108" i="1"/>
  <c r="B108" i="1"/>
  <c r="B105" i="1"/>
  <c r="B106" i="1" s="1"/>
  <c r="B99" i="1"/>
  <c r="B98" i="1"/>
  <c r="M97" i="1"/>
  <c r="M99" i="1" s="1"/>
  <c r="L97" i="1"/>
  <c r="K97" i="1"/>
  <c r="K99" i="1" s="1"/>
  <c r="J97" i="1"/>
  <c r="J99" i="1" s="1"/>
  <c r="I97" i="1"/>
  <c r="I98" i="1" s="1"/>
  <c r="H97" i="1"/>
  <c r="H99" i="1" s="1"/>
  <c r="G97" i="1"/>
  <c r="G99" i="1" s="1"/>
  <c r="F97" i="1"/>
  <c r="F99" i="1" s="1"/>
  <c r="E97" i="1"/>
  <c r="E99" i="1" s="1"/>
  <c r="D97" i="1"/>
  <c r="D99" i="1" s="1"/>
  <c r="C97" i="1"/>
  <c r="C99" i="1" s="1"/>
  <c r="C100" i="1" l="1"/>
  <c r="C102" i="1" s="1"/>
  <c r="C109" i="1" s="1"/>
  <c r="C110" i="1" s="1"/>
  <c r="L98" i="1"/>
  <c r="L99" i="1"/>
  <c r="M98" i="1"/>
  <c r="C98" i="1"/>
  <c r="D98" i="1"/>
  <c r="E98" i="1"/>
  <c r="F98" i="1"/>
  <c r="G98" i="1"/>
  <c r="H98" i="1"/>
  <c r="C105" i="1"/>
  <c r="C106" i="1" s="1"/>
  <c r="I99" i="1"/>
  <c r="J98" i="1"/>
  <c r="K98" i="1"/>
  <c r="B84" i="1"/>
  <c r="B85" i="1" s="1"/>
  <c r="M83" i="1"/>
  <c r="L83" i="1"/>
  <c r="K83" i="1"/>
  <c r="J83" i="1"/>
  <c r="I83" i="1"/>
  <c r="H83" i="1"/>
  <c r="G83" i="1"/>
  <c r="F83" i="1"/>
  <c r="E83" i="1"/>
  <c r="D83" i="1"/>
  <c r="C83" i="1"/>
  <c r="B83" i="1"/>
  <c r="B80" i="1"/>
  <c r="C80" i="1" s="1"/>
  <c r="B74" i="1"/>
  <c r="B73" i="1"/>
  <c r="M72" i="1"/>
  <c r="M74" i="1" s="1"/>
  <c r="L72" i="1"/>
  <c r="K72" i="1"/>
  <c r="K74" i="1" s="1"/>
  <c r="J72" i="1"/>
  <c r="J74" i="1" s="1"/>
  <c r="I72" i="1"/>
  <c r="I74" i="1" s="1"/>
  <c r="H72" i="1"/>
  <c r="H74" i="1" s="1"/>
  <c r="G72" i="1"/>
  <c r="G74" i="1" s="1"/>
  <c r="F72" i="1"/>
  <c r="F74" i="1" s="1"/>
  <c r="E72" i="1"/>
  <c r="E74" i="1" s="1"/>
  <c r="D72" i="1"/>
  <c r="D74" i="1" s="1"/>
  <c r="C72" i="1"/>
  <c r="E8" i="3"/>
  <c r="F8" i="3" s="1"/>
  <c r="G8" i="3" s="1"/>
  <c r="H8" i="3" s="1"/>
  <c r="I8" i="3" s="1"/>
  <c r="J8" i="3" s="1"/>
  <c r="K8" i="3" s="1"/>
  <c r="L8" i="3" s="1"/>
  <c r="M8" i="3" s="1"/>
  <c r="N8" i="3" s="1"/>
  <c r="O8" i="3" s="1"/>
  <c r="E7" i="3"/>
  <c r="F7" i="3" s="1"/>
  <c r="G7" i="3" s="1"/>
  <c r="H7" i="3" s="1"/>
  <c r="I7" i="3" s="1"/>
  <c r="J7" i="3" s="1"/>
  <c r="K7" i="3" s="1"/>
  <c r="L7" i="3" s="1"/>
  <c r="M7" i="3" s="1"/>
  <c r="N7" i="3" s="1"/>
  <c r="O7" i="3" s="1"/>
  <c r="F6" i="3"/>
  <c r="G6" i="3"/>
  <c r="H6" i="3"/>
  <c r="I6" i="3"/>
  <c r="J6" i="3"/>
  <c r="K6" i="3"/>
  <c r="L6" i="3"/>
  <c r="M6" i="3"/>
  <c r="N6" i="3"/>
  <c r="O6" i="3"/>
  <c r="E6" i="3"/>
  <c r="C73" i="1" l="1"/>
  <c r="C75" i="1"/>
  <c r="D100" i="1"/>
  <c r="D102" i="1" s="1"/>
  <c r="E100" i="1" s="1"/>
  <c r="D105" i="1"/>
  <c r="D106" i="1" s="1"/>
  <c r="C77" i="1"/>
  <c r="D75" i="1" s="1"/>
  <c r="D80" i="1"/>
  <c r="C81" i="1"/>
  <c r="B81" i="1"/>
  <c r="M73" i="1"/>
  <c r="C74" i="1"/>
  <c r="E73" i="1"/>
  <c r="L73" i="1"/>
  <c r="D73" i="1"/>
  <c r="F73" i="1"/>
  <c r="I73" i="1"/>
  <c r="G73" i="1"/>
  <c r="H73" i="1"/>
  <c r="J73" i="1"/>
  <c r="L74" i="1"/>
  <c r="K73" i="1"/>
  <c r="D126" i="1"/>
  <c r="D127" i="1" s="1"/>
  <c r="E126" i="1"/>
  <c r="E128" i="1" s="1"/>
  <c r="F126" i="1"/>
  <c r="F127" i="1" s="1"/>
  <c r="G126" i="1"/>
  <c r="G127" i="1" s="1"/>
  <c r="H126" i="1"/>
  <c r="H127" i="1" s="1"/>
  <c r="I126" i="1"/>
  <c r="I127" i="1" s="1"/>
  <c r="J126" i="1"/>
  <c r="J127" i="1" s="1"/>
  <c r="K126" i="1"/>
  <c r="K127" i="1" s="1"/>
  <c r="L126" i="1"/>
  <c r="L127" i="1" s="1"/>
  <c r="M126" i="1"/>
  <c r="M128" i="1" s="1"/>
  <c r="C126" i="1"/>
  <c r="C127" i="1" s="1"/>
  <c r="E24" i="1"/>
  <c r="E25" i="1" s="1"/>
  <c r="F24" i="1"/>
  <c r="F25" i="1" s="1"/>
  <c r="G24" i="1"/>
  <c r="G26" i="1" s="1"/>
  <c r="H24" i="1"/>
  <c r="H25" i="1" s="1"/>
  <c r="I24" i="1"/>
  <c r="I25" i="1" s="1"/>
  <c r="J24" i="1"/>
  <c r="J26" i="1" s="1"/>
  <c r="K24" i="1"/>
  <c r="K25" i="1" s="1"/>
  <c r="L24" i="1"/>
  <c r="L25" i="1" s="1"/>
  <c r="M24" i="1"/>
  <c r="M26" i="1" s="1"/>
  <c r="D24" i="1"/>
  <c r="D26" i="1" s="1"/>
  <c r="C26" i="1"/>
  <c r="C25" i="1"/>
  <c r="B26" i="1"/>
  <c r="B25" i="1"/>
  <c r="B128" i="1"/>
  <c r="B127" i="1"/>
  <c r="B47" i="1"/>
  <c r="B48" i="1"/>
  <c r="C35" i="1"/>
  <c r="D35" i="1"/>
  <c r="E35" i="1"/>
  <c r="F35" i="1"/>
  <c r="G35" i="1"/>
  <c r="H35" i="1"/>
  <c r="I35" i="1"/>
  <c r="J35" i="1"/>
  <c r="K35" i="1"/>
  <c r="L35" i="1"/>
  <c r="M35" i="1"/>
  <c r="B35" i="1"/>
  <c r="C137" i="1"/>
  <c r="D137" i="1"/>
  <c r="E137" i="1"/>
  <c r="F137" i="1"/>
  <c r="G137" i="1"/>
  <c r="H137" i="1"/>
  <c r="I137" i="1"/>
  <c r="J137" i="1"/>
  <c r="K137" i="1"/>
  <c r="L137" i="1"/>
  <c r="M137" i="1"/>
  <c r="B137" i="1"/>
  <c r="C57" i="1"/>
  <c r="D57" i="1"/>
  <c r="E57" i="1"/>
  <c r="F57" i="1"/>
  <c r="G57" i="1"/>
  <c r="H57" i="1"/>
  <c r="I57" i="1"/>
  <c r="J57" i="1"/>
  <c r="K57" i="1"/>
  <c r="L57" i="1"/>
  <c r="M57" i="1"/>
  <c r="B57" i="1"/>
  <c r="B36" i="1"/>
  <c r="B37" i="1" s="1"/>
  <c r="B32" i="1"/>
  <c r="C27" i="1"/>
  <c r="D46" i="1"/>
  <c r="D47" i="1" s="1"/>
  <c r="C46" i="1"/>
  <c r="C49" i="1" s="1"/>
  <c r="C51" i="1" s="1"/>
  <c r="E46" i="1"/>
  <c r="E47" i="1" s="1"/>
  <c r="F46" i="1"/>
  <c r="F47" i="1" s="1"/>
  <c r="G46" i="1"/>
  <c r="G48" i="1" s="1"/>
  <c r="H46" i="1"/>
  <c r="H47" i="1" s="1"/>
  <c r="I46" i="1"/>
  <c r="I47" i="1" s="1"/>
  <c r="J46" i="1"/>
  <c r="J47" i="1" s="1"/>
  <c r="K46" i="1"/>
  <c r="K47" i="1" s="1"/>
  <c r="L46" i="1"/>
  <c r="L47" i="1" s="1"/>
  <c r="M46" i="1"/>
  <c r="M48" i="1" s="1"/>
  <c r="B138" i="1"/>
  <c r="B139" i="1" s="1"/>
  <c r="B134" i="1"/>
  <c r="B135" i="1" s="1"/>
  <c r="B58" i="1"/>
  <c r="B59" i="1" s="1"/>
  <c r="E105" i="1" l="1"/>
  <c r="E106" i="1" s="1"/>
  <c r="E102" i="1"/>
  <c r="F100" i="1" s="1"/>
  <c r="D109" i="1"/>
  <c r="D110" i="1" s="1"/>
  <c r="C32" i="1"/>
  <c r="C33" i="1" s="1"/>
  <c r="B33" i="1"/>
  <c r="D77" i="1"/>
  <c r="E75" i="1" s="1"/>
  <c r="E80" i="1"/>
  <c r="D81" i="1"/>
  <c r="C84" i="1"/>
  <c r="C85" i="1" s="1"/>
  <c r="G47" i="1"/>
  <c r="L128" i="1"/>
  <c r="F48" i="1"/>
  <c r="C48" i="1"/>
  <c r="C129" i="1"/>
  <c r="C131" i="1" s="1"/>
  <c r="D129" i="1" s="1"/>
  <c r="D131" i="1" s="1"/>
  <c r="E129" i="1" s="1"/>
  <c r="C47" i="1"/>
  <c r="J128" i="1"/>
  <c r="I128" i="1"/>
  <c r="C128" i="1"/>
  <c r="I48" i="1"/>
  <c r="L48" i="1"/>
  <c r="M25" i="1"/>
  <c r="K48" i="1"/>
  <c r="M47" i="1"/>
  <c r="J48" i="1"/>
  <c r="E127" i="1"/>
  <c r="H48" i="1"/>
  <c r="E48" i="1"/>
  <c r="K128" i="1"/>
  <c r="D48" i="1"/>
  <c r="M127" i="1"/>
  <c r="F128" i="1"/>
  <c r="H128" i="1"/>
  <c r="G128" i="1"/>
  <c r="D128" i="1"/>
  <c r="K26" i="1"/>
  <c r="H26" i="1"/>
  <c r="F26" i="1"/>
  <c r="G25" i="1"/>
  <c r="E26" i="1"/>
  <c r="L26" i="1"/>
  <c r="I26" i="1"/>
  <c r="J25" i="1"/>
  <c r="D25" i="1"/>
  <c r="C134" i="1"/>
  <c r="C135" i="1" s="1"/>
  <c r="C29" i="1"/>
  <c r="D27" i="1" s="1"/>
  <c r="D29" i="1" s="1"/>
  <c r="E27" i="1" s="1"/>
  <c r="C58" i="1"/>
  <c r="C59" i="1" s="1"/>
  <c r="F102" i="1" l="1"/>
  <c r="G100" i="1" s="1"/>
  <c r="E109" i="1"/>
  <c r="E110" i="1" s="1"/>
  <c r="F105" i="1"/>
  <c r="F106" i="1" s="1"/>
  <c r="D32" i="1"/>
  <c r="D33" i="1" s="1"/>
  <c r="D84" i="1"/>
  <c r="D85" i="1" s="1"/>
  <c r="E81" i="1"/>
  <c r="F80" i="1"/>
  <c r="E77" i="1"/>
  <c r="F75" i="1" s="1"/>
  <c r="C36" i="1"/>
  <c r="C37" i="1" s="1"/>
  <c r="D36" i="1"/>
  <c r="D37" i="1" s="1"/>
  <c r="E29" i="1"/>
  <c r="F27" i="1" s="1"/>
  <c r="C138" i="1"/>
  <c r="C139" i="1" s="1"/>
  <c r="D134" i="1"/>
  <c r="D135" i="1" s="1"/>
  <c r="E131" i="1"/>
  <c r="F129" i="1" s="1"/>
  <c r="D138" i="1"/>
  <c r="D139" i="1" s="1"/>
  <c r="G105" i="1" l="1"/>
  <c r="G106" i="1" s="1"/>
  <c r="G102" i="1"/>
  <c r="H100" i="1" s="1"/>
  <c r="F109" i="1"/>
  <c r="F110" i="1" s="1"/>
  <c r="E32" i="1"/>
  <c r="E33" i="1" s="1"/>
  <c r="E84" i="1"/>
  <c r="E85" i="1" s="1"/>
  <c r="F77" i="1"/>
  <c r="G75" i="1" s="1"/>
  <c r="F81" i="1"/>
  <c r="G80" i="1"/>
  <c r="F29" i="1"/>
  <c r="G27" i="1" s="1"/>
  <c r="E36" i="1"/>
  <c r="E37" i="1" s="1"/>
  <c r="F131" i="1"/>
  <c r="G129" i="1" s="1"/>
  <c r="E138" i="1"/>
  <c r="E139" i="1" s="1"/>
  <c r="E134" i="1"/>
  <c r="E135" i="1" s="1"/>
  <c r="B54" i="1"/>
  <c r="H102" i="1" l="1"/>
  <c r="I100" i="1" s="1"/>
  <c r="G109" i="1"/>
  <c r="G110" i="1" s="1"/>
  <c r="H105" i="1"/>
  <c r="H106" i="1" s="1"/>
  <c r="F84" i="1"/>
  <c r="F85" i="1" s="1"/>
  <c r="F32" i="1"/>
  <c r="F33" i="1" s="1"/>
  <c r="C54" i="1"/>
  <c r="C55" i="1" s="1"/>
  <c r="B55" i="1"/>
  <c r="H80" i="1"/>
  <c r="G81" i="1"/>
  <c r="G77" i="1"/>
  <c r="H75" i="1" s="1"/>
  <c r="G29" i="1"/>
  <c r="H27" i="1" s="1"/>
  <c r="F36" i="1"/>
  <c r="F37" i="1" s="1"/>
  <c r="F134" i="1"/>
  <c r="F135" i="1" s="1"/>
  <c r="G131" i="1"/>
  <c r="H129" i="1" s="1"/>
  <c r="F138" i="1"/>
  <c r="F139" i="1" s="1"/>
  <c r="I105" i="1" l="1"/>
  <c r="I106" i="1" s="1"/>
  <c r="I102" i="1"/>
  <c r="J100" i="1" s="1"/>
  <c r="H109" i="1"/>
  <c r="H110" i="1" s="1"/>
  <c r="D54" i="1"/>
  <c r="E54" i="1" s="1"/>
  <c r="G32" i="1"/>
  <c r="G33" i="1" s="1"/>
  <c r="G84" i="1"/>
  <c r="G85" i="1" s="1"/>
  <c r="H77" i="1"/>
  <c r="I75" i="1" s="1"/>
  <c r="I80" i="1"/>
  <c r="H81" i="1"/>
  <c r="H29" i="1"/>
  <c r="I27" i="1" s="1"/>
  <c r="G36" i="1"/>
  <c r="G37" i="1" s="1"/>
  <c r="H131" i="1"/>
  <c r="I129" i="1" s="1"/>
  <c r="G138" i="1"/>
  <c r="G139" i="1" s="1"/>
  <c r="G134" i="1"/>
  <c r="G135" i="1" s="1"/>
  <c r="D49" i="1"/>
  <c r="D51" i="1" s="1"/>
  <c r="J102" i="1" l="1"/>
  <c r="K100" i="1" s="1"/>
  <c r="I109" i="1"/>
  <c r="I110" i="1" s="1"/>
  <c r="J105" i="1"/>
  <c r="J106" i="1" s="1"/>
  <c r="D55" i="1"/>
  <c r="H32" i="1"/>
  <c r="H33" i="1" s="1"/>
  <c r="F54" i="1"/>
  <c r="E55" i="1"/>
  <c r="I77" i="1"/>
  <c r="J75" i="1" s="1"/>
  <c r="H84" i="1"/>
  <c r="H85" i="1" s="1"/>
  <c r="I81" i="1"/>
  <c r="J80" i="1"/>
  <c r="I29" i="1"/>
  <c r="J27" i="1" s="1"/>
  <c r="H36" i="1"/>
  <c r="H37" i="1" s="1"/>
  <c r="H138" i="1"/>
  <c r="H139" i="1" s="1"/>
  <c r="H134" i="1"/>
  <c r="H135" i="1" s="1"/>
  <c r="I131" i="1"/>
  <c r="J129" i="1" s="1"/>
  <c r="D58" i="1"/>
  <c r="D59" i="1" s="1"/>
  <c r="E49" i="1"/>
  <c r="E51" i="1" s="1"/>
  <c r="K105" i="1" l="1"/>
  <c r="K106" i="1" s="1"/>
  <c r="K102" i="1"/>
  <c r="L100" i="1" s="1"/>
  <c r="J109" i="1"/>
  <c r="J110" i="1" s="1"/>
  <c r="I32" i="1"/>
  <c r="I33" i="1" s="1"/>
  <c r="G54" i="1"/>
  <c r="F55" i="1"/>
  <c r="K80" i="1"/>
  <c r="J81" i="1"/>
  <c r="J77" i="1"/>
  <c r="K75" i="1" s="1"/>
  <c r="I84" i="1"/>
  <c r="I85" i="1" s="1"/>
  <c r="I36" i="1"/>
  <c r="I37" i="1" s="1"/>
  <c r="J29" i="1"/>
  <c r="K27" i="1" s="1"/>
  <c r="J131" i="1"/>
  <c r="K129" i="1" s="1"/>
  <c r="I138" i="1"/>
  <c r="I139" i="1" s="1"/>
  <c r="I134" i="1"/>
  <c r="I135" i="1" s="1"/>
  <c r="E58" i="1"/>
  <c r="E59" i="1" s="1"/>
  <c r="F49" i="1"/>
  <c r="F51" i="1" s="1"/>
  <c r="J32" i="1" l="1"/>
  <c r="J33" i="1" s="1"/>
  <c r="K109" i="1"/>
  <c r="K110" i="1" s="1"/>
  <c r="L102" i="1"/>
  <c r="M100" i="1" s="1"/>
  <c r="L105" i="1"/>
  <c r="L106" i="1" s="1"/>
  <c r="J84" i="1"/>
  <c r="J85" i="1" s="1"/>
  <c r="H54" i="1"/>
  <c r="G55" i="1"/>
  <c r="K77" i="1"/>
  <c r="L75" i="1" s="1"/>
  <c r="L80" i="1"/>
  <c r="K81" i="1"/>
  <c r="K32" i="1"/>
  <c r="K33" i="1" s="1"/>
  <c r="J36" i="1"/>
  <c r="J37" i="1" s="1"/>
  <c r="K29" i="1"/>
  <c r="L27" i="1" s="1"/>
  <c r="J134" i="1"/>
  <c r="J135" i="1" s="1"/>
  <c r="K131" i="1"/>
  <c r="L129" i="1" s="1"/>
  <c r="J138" i="1"/>
  <c r="J139" i="1" s="1"/>
  <c r="F58" i="1"/>
  <c r="F59" i="1" s="1"/>
  <c r="M105" i="1" l="1"/>
  <c r="M106" i="1" s="1"/>
  <c r="M102" i="1"/>
  <c r="M109" i="1" s="1"/>
  <c r="M110" i="1" s="1"/>
  <c r="L109" i="1"/>
  <c r="L110" i="1" s="1"/>
  <c r="I54" i="1"/>
  <c r="H55" i="1"/>
  <c r="M80" i="1"/>
  <c r="M81" i="1" s="1"/>
  <c r="L81" i="1"/>
  <c r="L77" i="1"/>
  <c r="M75" i="1" s="1"/>
  <c r="K84" i="1"/>
  <c r="K85" i="1" s="1"/>
  <c r="K36" i="1"/>
  <c r="K37" i="1" s="1"/>
  <c r="L29" i="1"/>
  <c r="M27" i="1" s="1"/>
  <c r="L32" i="1"/>
  <c r="L33" i="1" s="1"/>
  <c r="L131" i="1"/>
  <c r="M129" i="1" s="1"/>
  <c r="K138" i="1"/>
  <c r="K139" i="1" s="1"/>
  <c r="K134" i="1"/>
  <c r="K135" i="1" s="1"/>
  <c r="G49" i="1"/>
  <c r="G51" i="1" s="1"/>
  <c r="H49" i="1" s="1"/>
  <c r="H51" i="1" s="1"/>
  <c r="J54" i="1" l="1"/>
  <c r="I55" i="1"/>
  <c r="M77" i="1"/>
  <c r="M84" i="1" s="1"/>
  <c r="M85" i="1" s="1"/>
  <c r="L84" i="1"/>
  <c r="L85" i="1" s="1"/>
  <c r="M32" i="1"/>
  <c r="M33" i="1" s="1"/>
  <c r="M29" i="1"/>
  <c r="M36" i="1" s="1"/>
  <c r="M37" i="1" s="1"/>
  <c r="L36" i="1"/>
  <c r="L37" i="1" s="1"/>
  <c r="L134" i="1"/>
  <c r="L135" i="1" s="1"/>
  <c r="M131" i="1"/>
  <c r="M138" i="1" s="1"/>
  <c r="M139" i="1" s="1"/>
  <c r="L138" i="1"/>
  <c r="L139" i="1" s="1"/>
  <c r="G58" i="1"/>
  <c r="G59" i="1" s="1"/>
  <c r="H58" i="1"/>
  <c r="H59" i="1" s="1"/>
  <c r="I49" i="1"/>
  <c r="I51" i="1" s="1"/>
  <c r="K54" i="1" l="1"/>
  <c r="J55" i="1"/>
  <c r="M134" i="1"/>
  <c r="M135" i="1" s="1"/>
  <c r="I58" i="1"/>
  <c r="I59" i="1" s="1"/>
  <c r="J49" i="1"/>
  <c r="J51" i="1" s="1"/>
  <c r="L54" i="1" l="1"/>
  <c r="K55" i="1"/>
  <c r="J58" i="1"/>
  <c r="J59" i="1" s="1"/>
  <c r="M54" i="1" l="1"/>
  <c r="M55" i="1" s="1"/>
  <c r="L55" i="1"/>
  <c r="K49" i="1"/>
  <c r="K51" i="1" s="1"/>
  <c r="K58" i="1" s="1"/>
  <c r="K59" i="1" s="1"/>
  <c r="L49" i="1" l="1"/>
  <c r="L51" i="1" s="1"/>
  <c r="L58" i="1" l="1"/>
  <c r="L59" i="1" s="1"/>
  <c r="M49" i="1"/>
  <c r="M51" i="1" s="1"/>
  <c r="M58" i="1" s="1"/>
  <c r="M59" i="1" s="1"/>
</calcChain>
</file>

<file path=xl/sharedStrings.xml><?xml version="1.0" encoding="utf-8"?>
<sst xmlns="http://schemas.openxmlformats.org/spreadsheetml/2006/main" count="221" uniqueCount="102">
  <si>
    <t>SE MW</t>
  </si>
  <si>
    <t>SCED MW</t>
  </si>
  <si>
    <t>LMP</t>
  </si>
  <si>
    <t>Incremental Offer</t>
  </si>
  <si>
    <t>Ramp Rate</t>
  </si>
  <si>
    <t>Eco Min</t>
  </si>
  <si>
    <t xml:space="preserve">Eco Max </t>
  </si>
  <si>
    <t>Tracking Desired</t>
  </si>
  <si>
    <t>MW</t>
  </si>
  <si>
    <t>00:00</t>
  </si>
  <si>
    <t>00:05</t>
  </si>
  <si>
    <t>00:10</t>
  </si>
  <si>
    <t>00:15</t>
  </si>
  <si>
    <t>00:20</t>
  </si>
  <si>
    <t>00:25</t>
  </si>
  <si>
    <t>00:30</t>
  </si>
  <si>
    <t>00:35</t>
  </si>
  <si>
    <t>00:40</t>
  </si>
  <si>
    <t>00:45</t>
  </si>
  <si>
    <t>00:50</t>
  </si>
  <si>
    <t>00:55</t>
  </si>
  <si>
    <t>Measure</t>
  </si>
  <si>
    <t>Bid In Parameters</t>
  </si>
  <si>
    <t>Achievable Target MW</t>
  </si>
  <si>
    <t>LMP Desired</t>
  </si>
  <si>
    <t>Ramp Limit Desired</t>
  </si>
  <si>
    <t>Achievable Target MW LOW</t>
  </si>
  <si>
    <t>Achievable Target MW HIGH</t>
  </si>
  <si>
    <t>Value</t>
  </si>
  <si>
    <t>Description</t>
  </si>
  <si>
    <t>Definitions</t>
  </si>
  <si>
    <t>State Estimator value from the EMS snap shot at the time of the RTSCED execution</t>
  </si>
  <si>
    <t>Low side of Envelope calculation (SE- current down ramp rate *5)</t>
  </si>
  <si>
    <t>High side of Envelope calculation (SE+ current down ramp rate *5)</t>
  </si>
  <si>
    <t>Achievable Target MW calculated within the envelope (ATM = MIN(MAX(Previous Case Dispatch, ATM LOW)), ATM HIGH))</t>
  </si>
  <si>
    <t>Location Marginal Price as calculated at the bus</t>
  </si>
  <si>
    <t>RT SCED Dispatch Signal</t>
  </si>
  <si>
    <t>The LMP Desired is the MW level on the incremental offer curve where the Dispatch Run LMP intersects the offer curve.  Not a ramp-limited value</t>
  </si>
  <si>
    <t xml:space="preserve">The MW value that the unit should have achieved between Dispatch Signals or RT SCED case approvals. </t>
  </si>
  <si>
    <t>Revenue Grade telemetry submitted in Power Meter</t>
  </si>
  <si>
    <t>The difference between Power Meter data and Tracking Desired values</t>
  </si>
  <si>
    <t>Bid</t>
  </si>
  <si>
    <t>In the SE row, the resource increased the output beyond the ramp rate in 00:10.  SCED expected the unit at 80 and the unit ramped up to 90</t>
  </si>
  <si>
    <t>ATM adjusts for resource output</t>
  </si>
  <si>
    <t>The bid in ramp rate of 1 MW/MIN indicates the resource could not have moved that fast</t>
  </si>
  <si>
    <t>ATM adjusts for resource outperforming and the calculation for ATM increases by increasing the envelope range</t>
  </si>
  <si>
    <t>MW/Minute</t>
  </si>
  <si>
    <t>Interval</t>
  </si>
  <si>
    <t>RTSCED Execution</t>
  </si>
  <si>
    <t>RTSCED Approval</t>
  </si>
  <si>
    <t>RTSCED Target Time</t>
  </si>
  <si>
    <t>1</t>
  </si>
  <si>
    <t>2</t>
  </si>
  <si>
    <t>3</t>
  </si>
  <si>
    <t>4</t>
  </si>
  <si>
    <t>5</t>
  </si>
  <si>
    <t>6</t>
  </si>
  <si>
    <t>7</t>
  </si>
  <si>
    <t>8</t>
  </si>
  <si>
    <t>9</t>
  </si>
  <si>
    <t>10</t>
  </si>
  <si>
    <t>11</t>
  </si>
  <si>
    <t>12</t>
  </si>
  <si>
    <t>Key Take Away</t>
  </si>
  <si>
    <t>Delta Actual vs. Tracking Desired</t>
  </si>
  <si>
    <t>Delta Actual vs. Ramp Limit Desired</t>
  </si>
  <si>
    <t>The difference between Power Meter data and Ramp Limit Desired values</t>
  </si>
  <si>
    <t>New metric that accurately measures how closely a resource is following dispatch over time by considering ramping limitations and lmp</t>
  </si>
  <si>
    <t xml:space="preserve">Scenario 2 - Resource Not Moving </t>
  </si>
  <si>
    <t>Scenario 3  - Resource Slighty Moving</t>
  </si>
  <si>
    <t>Scenario 5 - Resource Outperforming and Leading SCED then Lagging SCED</t>
  </si>
  <si>
    <t>Tracking accurately identifies the unit is not follow the SCED signal immediately</t>
  </si>
  <si>
    <t>**Disclaimers</t>
  </si>
  <si>
    <t>Scenario 1 - LMP is oscillating and resource is following the RTSCED Signal</t>
  </si>
  <si>
    <t>Resource is initially sent to Eco Max based on LMP, then at 00:15 resource is sent to Eco Min then back up to Eco Max at 00:25 then back to Eco Min at 00:45</t>
  </si>
  <si>
    <t>Key Take Aways</t>
  </si>
  <si>
    <t>Actual RT MW</t>
  </si>
  <si>
    <t>The resource is made whole to the lesser of Actual RT MW or Desired MW in the Balancing Operating Reserve Credit calculation.</t>
  </si>
  <si>
    <t>Resource is sent to Eco Max based on LMP</t>
  </si>
  <si>
    <t>Resource is slow in following SCED in interval 00:05</t>
  </si>
  <si>
    <t>Tracking Desired will adjust the unit's desired MW based on LMP and ramp and calculate minor deviations</t>
  </si>
  <si>
    <t>The resource not following one interval of the dispatch signal will make the unit fall behind both SCED and the TRLD unless the unit catches up or the SCED signal slows the ramp of the resource or reverses direction.</t>
  </si>
  <si>
    <t>Initially the resource is sent to Eco Max based on LMP</t>
  </si>
  <si>
    <t>Tracking Desired will adjust the resource's desired MW based on LMP and Ramp and identify when the resource is leading or lagging</t>
  </si>
  <si>
    <t>**The Achievable Target MW (ATM) value is hardcoded in the first interval for each example below to provide a starting point for the calculations**</t>
  </si>
  <si>
    <r>
      <t xml:space="preserve">As long as resource output is within the target dispatch envelope, the SCED, Tracking Desired and Ramp Limit Desired will move together.  In this example, the </t>
    </r>
    <r>
      <rPr>
        <sz val="18"/>
        <rFont val="Arial"/>
        <family val="2"/>
      </rPr>
      <t>Tracking Desired does not introduce any differences in the desired MW from the current logic.</t>
    </r>
  </si>
  <si>
    <r>
      <t xml:space="preserve">If the Actual RT MW of the resource is static, the RTSCED Dispatch will be static because the envelope is unable to </t>
    </r>
    <r>
      <rPr>
        <sz val="18"/>
        <rFont val="Arial"/>
        <family val="2"/>
        <scheme val="minor"/>
      </rPr>
      <t xml:space="preserve">follow LMP downward. </t>
    </r>
  </si>
  <si>
    <t>The resource is sent to Eco Max based on LMP then at 00:35 LMP sends the unit down</t>
  </si>
  <si>
    <r>
      <t xml:space="preserve">Tracking Desired will adjust the unit's </t>
    </r>
    <r>
      <rPr>
        <sz val="18"/>
        <rFont val="Arial"/>
        <family val="2"/>
        <scheme val="minor"/>
      </rPr>
      <t xml:space="preserve">desired MW </t>
    </r>
    <r>
      <rPr>
        <sz val="18"/>
        <color theme="1"/>
        <rFont val="Arial"/>
        <family val="2"/>
        <scheme val="minor"/>
      </rPr>
      <t>based on LMP and ramp</t>
    </r>
    <r>
      <rPr>
        <sz val="18"/>
        <color rgb="FF00B050"/>
        <rFont val="Arial"/>
        <family val="2"/>
        <scheme val="minor"/>
      </rPr>
      <t xml:space="preserve"> </t>
    </r>
    <r>
      <rPr>
        <sz val="18"/>
        <rFont val="Arial"/>
        <family val="2"/>
        <scheme val="minor"/>
      </rPr>
      <t xml:space="preserve">(regardless of the unit's output) </t>
    </r>
    <r>
      <rPr>
        <sz val="18"/>
        <color theme="1"/>
        <rFont val="Arial"/>
        <family val="2"/>
        <scheme val="minor"/>
      </rPr>
      <t>and calculate more significant deviatio</t>
    </r>
    <r>
      <rPr>
        <sz val="18"/>
        <rFont val="Arial"/>
        <family val="2"/>
        <scheme val="minor"/>
      </rPr>
      <t>ns as a result</t>
    </r>
  </si>
  <si>
    <r>
      <t xml:space="preserve">The Balancing Operating Reserve Credit calculation will make the unit whole to the lesser of Actual or Desired MW.  The MW value to which the resource is made whole in this example does not change whether Tracking Desired or Ramp Limited Desired is used in this equation, since the two values are equivalent. </t>
    </r>
    <r>
      <rPr>
        <i/>
        <strike/>
        <sz val="18"/>
        <color rgb="FFFF0000"/>
        <rFont val="Arial"/>
        <family val="2"/>
        <scheme val="minor"/>
      </rPr>
      <t/>
    </r>
  </si>
  <si>
    <r>
      <t xml:space="preserve">Resource is not following </t>
    </r>
    <r>
      <rPr>
        <sz val="18"/>
        <rFont val="Arial"/>
        <family val="2"/>
        <scheme val="minor"/>
      </rPr>
      <t>(over generating/leading)</t>
    </r>
    <r>
      <rPr>
        <sz val="18"/>
        <color rgb="FF00B050"/>
        <rFont val="Arial"/>
        <family val="2"/>
        <scheme val="minor"/>
      </rPr>
      <t xml:space="preserve"> </t>
    </r>
    <r>
      <rPr>
        <sz val="18"/>
        <color theme="1"/>
        <rFont val="Arial"/>
        <family val="2"/>
        <scheme val="minor"/>
      </rPr>
      <t xml:space="preserve">in intervals 00:10 through 00:25 and </t>
    </r>
    <r>
      <rPr>
        <sz val="18"/>
        <rFont val="Arial"/>
        <family val="2"/>
        <scheme val="minor"/>
      </rPr>
      <t>is under generating/lagging in intervals</t>
    </r>
    <r>
      <rPr>
        <sz val="18"/>
        <color theme="1"/>
        <rFont val="Arial"/>
        <family val="2"/>
        <scheme val="minor"/>
      </rPr>
      <t xml:space="preserve"> 00:40 through 00:55</t>
    </r>
  </si>
  <si>
    <t>Scenario   - Overperforming</t>
  </si>
  <si>
    <t>Resource catches up to the SCED signal at 00:20</t>
  </si>
  <si>
    <t>Tracking Desired adjusts based on LMP and ramp and matches the SCED MW since the resource is closely following dispatch.</t>
  </si>
  <si>
    <t>Ramp Limit Desired has limited ability to recognize that the resource was not following the dispatch instructions over time.</t>
  </si>
  <si>
    <t xml:space="preserve">At 00:05 resource will be made whole to lesser of Actual Or Desired which is 50 in this example; however at interval 00:50, the resource would be made whole to the actual output of 50 MW if the Tracking Desired is used vs. 40 MW if the Ramp limit Desired is used. This resource would be made whole to more MW and this resource would also accumulate more deviations using the Tracking Desired. 
</t>
  </si>
  <si>
    <r>
      <t xml:space="preserve">Even though the Resource is lagging behind SCED, the Tracking Desired, SCED and RLD all calculate identical results.  </t>
    </r>
    <r>
      <rPr>
        <sz val="18"/>
        <rFont val="Arial"/>
        <family val="2"/>
        <scheme val="minor"/>
      </rPr>
      <t>This is because SCED will dispatch the unit from the prior dispatch signal, rather than from the SE MW, unless the resource is significantly deviating.</t>
    </r>
  </si>
  <si>
    <t>Resource is significantly overperforming</t>
  </si>
  <si>
    <t xml:space="preserve">When the resource is leading SCED, the Tracking Desired, SCED and RLD all calculate different results because the SCED envelope adjusts for the unit's overperformance and the Tracking Desired does not.  </t>
  </si>
  <si>
    <t>The Balancing Operating Reserve Credit calculation will make the unit whole to the lesser of Actual or Desired MW.  Interval 00:05 the resource would be made whole to 60 MW if using Tracking Desired vs 75 MW if using Ramp Limit Desired is used.  The MW value to which the resource is made whole in this example will be different because the Tracking and Ramp Limit Desired calculations are different.  The resource will be made whole to less mw than today if using Tracking Desired and this resource would accumulate deviations using Tracking Desired.</t>
  </si>
  <si>
    <t xml:space="preserve">The Balancing Operating Reserve Credit calculation will make the unit whole to the lesser of Actual or Desired MW.   Interval 00:10 the resource would be made whole to 85 MW if the Tracking Desired is used vs 90 MW if the Ramp Limit Desired is used.  </t>
  </si>
  <si>
    <t>All calculations are found in M28/M11.  This spreadsheet is to provide examples only and should not be relied upon for any actual PJM calculations**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</si>
</sst>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42" formatCode="_(&quot;$&quot;* #,##0_);_(&quot;$&quot;* \(#,##0\);_(&quot;$&quot;* &quot;-&quot;_);_(@_)"/>
  </numFmts>
  <fonts count="17" x14ac:knownFonts="1">
    <font>
      <sz val="11"/>
      <color theme="1"/>
      <name val="Arial"/>
      <family val="2"/>
      <scheme val="minor"/>
    </font>
    <font>
      <sz val="18"/>
      <color theme="1"/>
      <name val="Arial"/>
      <family val="2"/>
      <scheme val="minor"/>
    </font>
    <font>
      <b/>
      <sz val="20"/>
      <color theme="1"/>
      <name val="Arial"/>
      <family val="2"/>
      <scheme val="minor"/>
    </font>
    <font>
      <b/>
      <sz val="18"/>
      <color theme="1"/>
      <name val="Arial"/>
      <family val="2"/>
      <scheme val="minor"/>
    </font>
    <font>
      <sz val="16"/>
      <color theme="1"/>
      <name val="Arial"/>
      <family val="2"/>
      <scheme val="minor"/>
    </font>
    <font>
      <b/>
      <sz val="14"/>
      <color theme="1"/>
      <name val="Arial"/>
      <family val="2"/>
      <scheme val="minor"/>
    </font>
    <font>
      <sz val="18"/>
      <color rgb="FFFF0000"/>
      <name val="Arial"/>
      <family val="2"/>
      <scheme val="minor"/>
    </font>
    <font>
      <sz val="18"/>
      <name val="Arial"/>
      <family val="2"/>
      <scheme val="minor"/>
    </font>
    <font>
      <sz val="11"/>
      <color rgb="FFFF0000"/>
      <name val="Arial"/>
      <family val="2"/>
      <scheme val="minor"/>
    </font>
    <font>
      <i/>
      <sz val="11"/>
      <color rgb="FFFF0000"/>
      <name val="Arial"/>
      <family val="2"/>
      <scheme val="minor"/>
    </font>
    <font>
      <sz val="20"/>
      <color theme="1"/>
      <name val="Arial"/>
      <family val="2"/>
      <scheme val="minor"/>
    </font>
    <font>
      <sz val="14"/>
      <color rgb="FFFF0000"/>
      <name val="Arial"/>
      <family val="2"/>
      <scheme val="minor"/>
    </font>
    <font>
      <sz val="18"/>
      <color theme="1"/>
      <name val="Arial"/>
      <family val="2"/>
    </font>
    <font>
      <sz val="18"/>
      <color rgb="FF00B050"/>
      <name val="Arial"/>
      <family val="2"/>
      <scheme val="minor"/>
    </font>
    <font>
      <i/>
      <strike/>
      <sz val="18"/>
      <color rgb="FFFF0000"/>
      <name val="Arial"/>
      <family val="2"/>
      <scheme val="minor"/>
    </font>
    <font>
      <sz val="11"/>
      <name val="Arial"/>
      <family val="2"/>
      <scheme val="minor"/>
    </font>
    <font>
      <sz val="18"/>
      <name val="Arial"/>
      <family val="2"/>
    </font>
  </fonts>
  <fills count="9">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rgb="FF00B0F0"/>
        <bgColor indexed="64"/>
      </patternFill>
    </fill>
    <fill>
      <patternFill patternType="solid">
        <fgColor theme="7" tint="0.39997558519241921"/>
        <bgColor indexed="64"/>
      </patternFill>
    </fill>
  </fills>
  <borders count="6">
    <border>
      <left/>
      <right/>
      <top/>
      <bottom/>
      <diagonal/>
    </border>
    <border>
      <left style="medium">
        <color auto="1"/>
      </left>
      <right style="medium">
        <color auto="1"/>
      </right>
      <top style="medium">
        <color auto="1"/>
      </top>
      <bottom style="medium">
        <color auto="1"/>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106">
    <xf numFmtId="0" fontId="0" fillId="0" borderId="0" xfId="0"/>
    <xf numFmtId="0" fontId="1" fillId="0" borderId="0" xfId="0" applyFont="1" applyAlignment="1">
      <alignment horizontal="center"/>
    </xf>
    <xf numFmtId="1" fontId="1" fillId="0" borderId="0" xfId="0" applyNumberFormat="1" applyFont="1" applyAlignment="1">
      <alignment horizontal="center"/>
    </xf>
    <xf numFmtId="42" fontId="1" fillId="0" borderId="0" xfId="0" applyNumberFormat="1" applyFont="1" applyAlignment="1">
      <alignment horizontal="center"/>
    </xf>
    <xf numFmtId="0" fontId="1" fillId="0" borderId="0" xfId="0" applyFont="1" applyFill="1" applyAlignment="1">
      <alignment horizontal="center"/>
    </xf>
    <xf numFmtId="0" fontId="1" fillId="0" borderId="2" xfId="0" applyFont="1" applyFill="1" applyBorder="1" applyAlignment="1">
      <alignment horizontal="center"/>
    </xf>
    <xf numFmtId="0" fontId="1" fillId="0" borderId="0" xfId="0" applyFont="1" applyFill="1" applyBorder="1" applyAlignment="1">
      <alignment horizontal="center"/>
    </xf>
    <xf numFmtId="1" fontId="1" fillId="0" borderId="0" xfId="0" applyNumberFormat="1" applyFont="1" applyFill="1" applyBorder="1" applyAlignment="1">
      <alignment horizontal="center"/>
    </xf>
    <xf numFmtId="6" fontId="1" fillId="0" borderId="0" xfId="0" applyNumberFormat="1" applyFont="1" applyFill="1" applyAlignment="1">
      <alignment horizontal="center"/>
    </xf>
    <xf numFmtId="0" fontId="1" fillId="2" borderId="0" xfId="0" applyFont="1" applyFill="1" applyAlignment="1">
      <alignment horizontal="center"/>
    </xf>
    <xf numFmtId="0" fontId="4" fillId="0" borderId="0" xfId="0" applyFont="1" applyAlignment="1">
      <alignment horizontal="center"/>
    </xf>
    <xf numFmtId="20" fontId="4" fillId="0" borderId="0" xfId="0" applyNumberFormat="1" applyFont="1" applyAlignment="1">
      <alignment horizontal="center"/>
    </xf>
    <xf numFmtId="1" fontId="1" fillId="2" borderId="0" xfId="0" applyNumberFormat="1" applyFont="1" applyFill="1" applyAlignment="1">
      <alignment horizontal="center"/>
    </xf>
    <xf numFmtId="0" fontId="0" fillId="0" borderId="0" xfId="0" applyFill="1"/>
    <xf numFmtId="6" fontId="6" fillId="0" borderId="0" xfId="0" applyNumberFormat="1" applyFont="1" applyFill="1" applyAlignment="1">
      <alignment horizontal="center"/>
    </xf>
    <xf numFmtId="1" fontId="1" fillId="0" borderId="0" xfId="0" applyNumberFormat="1" applyFont="1" applyFill="1" applyAlignment="1">
      <alignment horizontal="center"/>
    </xf>
    <xf numFmtId="0" fontId="1" fillId="0" borderId="2" xfId="0" applyFont="1" applyBorder="1" applyAlignment="1">
      <alignment horizontal="center"/>
    </xf>
    <xf numFmtId="0" fontId="3" fillId="0" borderId="0" xfId="0" applyFont="1" applyBorder="1"/>
    <xf numFmtId="0" fontId="0" fillId="0" borderId="0" xfId="0" applyAlignment="1">
      <alignment horizontal="center"/>
    </xf>
    <xf numFmtId="0" fontId="1" fillId="0" borderId="0" xfId="0" applyFont="1" applyBorder="1" applyAlignment="1">
      <alignment horizontal="center"/>
    </xf>
    <xf numFmtId="0" fontId="1" fillId="0" borderId="0" xfId="0" applyFont="1" applyAlignment="1">
      <alignment wrapText="1"/>
    </xf>
    <xf numFmtId="6" fontId="7" fillId="0" borderId="0" xfId="0" applyNumberFormat="1" applyFont="1" applyFill="1" applyAlignment="1">
      <alignment horizontal="center"/>
    </xf>
    <xf numFmtId="0" fontId="3" fillId="0" borderId="1" xfId="0" applyFont="1" applyBorder="1" applyAlignment="1">
      <alignment horizontal="center"/>
    </xf>
    <xf numFmtId="0" fontId="1" fillId="0" borderId="1" xfId="0" applyFont="1" applyBorder="1" applyAlignment="1">
      <alignment horizontal="center"/>
    </xf>
    <xf numFmtId="6" fontId="1" fillId="0" borderId="1" xfId="0" applyNumberFormat="1" applyFont="1" applyBorder="1" applyAlignment="1">
      <alignment horizontal="center"/>
    </xf>
    <xf numFmtId="0" fontId="8" fillId="0" borderId="0" xfId="0" applyFont="1"/>
    <xf numFmtId="0" fontId="1" fillId="0" borderId="0" xfId="0" applyFont="1" applyAlignment="1">
      <alignment horizontal="center" wrapText="1"/>
    </xf>
    <xf numFmtId="0" fontId="0" fillId="0" borderId="0" xfId="0" applyAlignment="1">
      <alignment wrapText="1"/>
    </xf>
    <xf numFmtId="0" fontId="1" fillId="0" borderId="3" xfId="0" applyFont="1" applyBorder="1" applyAlignment="1">
      <alignment horizontal="center"/>
    </xf>
    <xf numFmtId="0" fontId="5" fillId="0" borderId="0" xfId="0" applyFont="1" applyAlignment="1">
      <alignment horizontal="left" wrapText="1"/>
    </xf>
    <xf numFmtId="0" fontId="2" fillId="4" borderId="0" xfId="0" applyFont="1" applyFill="1" applyBorder="1"/>
    <xf numFmtId="0" fontId="0" fillId="4" borderId="0" xfId="0" applyFill="1"/>
    <xf numFmtId="0" fontId="1" fillId="4" borderId="0" xfId="0" applyFont="1" applyFill="1"/>
    <xf numFmtId="0" fontId="0" fillId="3" borderId="0" xfId="0" applyFill="1" applyAlignment="1">
      <alignment wrapText="1"/>
    </xf>
    <xf numFmtId="0" fontId="0" fillId="3" borderId="0" xfId="0" applyFill="1" applyAlignment="1">
      <alignment horizontal="center"/>
    </xf>
    <xf numFmtId="0" fontId="2" fillId="3" borderId="0" xfId="0" applyFont="1" applyFill="1"/>
    <xf numFmtId="0" fontId="0" fillId="0" borderId="0" xfId="0" applyFill="1" applyBorder="1"/>
    <xf numFmtId="0" fontId="4" fillId="0" borderId="0" xfId="0" applyFont="1" applyFill="1" applyBorder="1" applyAlignment="1">
      <alignment horizontal="center"/>
    </xf>
    <xf numFmtId="6" fontId="1" fillId="0" borderId="0" xfId="0" applyNumberFormat="1" applyFont="1" applyFill="1" applyBorder="1" applyAlignment="1">
      <alignment horizontal="center"/>
    </xf>
    <xf numFmtId="6" fontId="6" fillId="0" borderId="0" xfId="0" applyNumberFormat="1" applyFont="1" applyFill="1" applyBorder="1" applyAlignment="1">
      <alignment horizontal="center"/>
    </xf>
    <xf numFmtId="0" fontId="2" fillId="5" borderId="0" xfId="0" applyFont="1" applyFill="1"/>
    <xf numFmtId="0" fontId="0" fillId="5" borderId="0" xfId="0" applyFill="1" applyAlignment="1">
      <alignment horizontal="center"/>
    </xf>
    <xf numFmtId="42" fontId="6" fillId="0" borderId="0" xfId="0" applyNumberFormat="1" applyFont="1" applyAlignment="1">
      <alignment horizontal="center"/>
    </xf>
    <xf numFmtId="0" fontId="9" fillId="0" borderId="0" xfId="0" applyFont="1"/>
    <xf numFmtId="21" fontId="0" fillId="0" borderId="0" xfId="0" applyNumberFormat="1"/>
    <xf numFmtId="0" fontId="10" fillId="0" borderId="0" xfId="0" applyFont="1" applyAlignment="1">
      <alignment horizontal="center"/>
    </xf>
    <xf numFmtId="20" fontId="10" fillId="0" borderId="0" xfId="0" applyNumberFormat="1" applyFont="1" applyAlignment="1">
      <alignment horizontal="center"/>
    </xf>
    <xf numFmtId="0" fontId="1" fillId="0" borderId="0" xfId="0" applyFont="1" applyAlignment="1">
      <alignment horizontal="left"/>
    </xf>
    <xf numFmtId="0" fontId="0" fillId="6" borderId="0" xfId="0" applyFont="1" applyFill="1"/>
    <xf numFmtId="0" fontId="11" fillId="0" borderId="0" xfId="0" applyFont="1"/>
    <xf numFmtId="0" fontId="1" fillId="0" borderId="0" xfId="0" applyFont="1" applyBorder="1" applyAlignment="1">
      <alignment horizontal="center" wrapText="1"/>
    </xf>
    <xf numFmtId="0" fontId="3" fillId="5" borderId="0" xfId="0" quotePrefix="1" applyFont="1" applyFill="1" applyBorder="1" applyAlignment="1">
      <alignment horizontal="left"/>
    </xf>
    <xf numFmtId="0" fontId="0" fillId="5" borderId="0" xfId="0" applyFill="1"/>
    <xf numFmtId="0" fontId="3" fillId="3" borderId="0" xfId="0" quotePrefix="1" applyFont="1" applyFill="1" applyBorder="1" applyAlignment="1">
      <alignment horizontal="left"/>
    </xf>
    <xf numFmtId="1" fontId="1" fillId="3" borderId="0" xfId="0" applyNumberFormat="1" applyFont="1" applyFill="1" applyAlignment="1">
      <alignment horizontal="center"/>
    </xf>
    <xf numFmtId="0" fontId="1" fillId="0" borderId="0" xfId="0" applyFont="1"/>
    <xf numFmtId="0" fontId="0" fillId="7" borderId="0" xfId="0" applyFill="1"/>
    <xf numFmtId="0" fontId="1" fillId="7" borderId="0" xfId="0" applyFont="1" applyFill="1"/>
    <xf numFmtId="0" fontId="3" fillId="8" borderId="0" xfId="0" applyFont="1" applyFill="1" applyAlignment="1">
      <alignment horizontal="left"/>
    </xf>
    <xf numFmtId="0" fontId="1" fillId="8" borderId="0" xfId="0" applyFont="1" applyFill="1" applyBorder="1" applyAlignment="1">
      <alignment horizontal="center"/>
    </xf>
    <xf numFmtId="0" fontId="1" fillId="8" borderId="0" xfId="0" applyFont="1" applyFill="1" applyAlignment="1">
      <alignment horizontal="center"/>
    </xf>
    <xf numFmtId="0" fontId="0" fillId="8" borderId="0" xfId="0" applyFill="1" applyAlignment="1">
      <alignment horizontal="center"/>
    </xf>
    <xf numFmtId="0" fontId="3" fillId="8" borderId="0" xfId="0" quotePrefix="1" applyFont="1" applyFill="1" applyBorder="1" applyAlignment="1">
      <alignment horizontal="left"/>
    </xf>
    <xf numFmtId="1" fontId="1" fillId="8" borderId="0" xfId="0" applyNumberFormat="1" applyFont="1" applyFill="1" applyAlignment="1">
      <alignment horizontal="center"/>
    </xf>
    <xf numFmtId="0" fontId="3" fillId="7" borderId="0" xfId="0" applyFont="1" applyFill="1" applyAlignment="1">
      <alignment horizontal="left"/>
    </xf>
    <xf numFmtId="0" fontId="1" fillId="7" borderId="0" xfId="0" applyFont="1" applyFill="1" applyBorder="1" applyAlignment="1">
      <alignment horizontal="center"/>
    </xf>
    <xf numFmtId="0" fontId="3" fillId="7" borderId="0" xfId="0" quotePrefix="1" applyFont="1" applyFill="1" applyBorder="1" applyAlignment="1">
      <alignment horizontal="left"/>
    </xf>
    <xf numFmtId="0" fontId="0" fillId="4" borderId="0" xfId="0" applyFill="1" applyAlignment="1">
      <alignment wrapText="1"/>
    </xf>
    <xf numFmtId="0" fontId="1" fillId="0" borderId="0" xfId="0" applyFont="1" applyAlignment="1"/>
    <xf numFmtId="1" fontId="1" fillId="4" borderId="0" xfId="0" applyNumberFormat="1" applyFont="1" applyFill="1" applyAlignment="1">
      <alignment horizontal="center"/>
    </xf>
    <xf numFmtId="0" fontId="3" fillId="4" borderId="0" xfId="0" quotePrefix="1" applyFont="1" applyFill="1" applyBorder="1" applyAlignment="1">
      <alignment horizontal="left" vertical="top"/>
    </xf>
    <xf numFmtId="0" fontId="7" fillId="0" borderId="0" xfId="0" applyFont="1" applyFill="1" applyAlignment="1">
      <alignment wrapText="1"/>
    </xf>
    <xf numFmtId="0" fontId="15" fillId="0" borderId="0" xfId="0" applyFont="1" applyFill="1" applyAlignment="1">
      <alignment wrapText="1"/>
    </xf>
    <xf numFmtId="0" fontId="1" fillId="3" borderId="0" xfId="0" applyFont="1" applyFill="1" applyAlignment="1"/>
    <xf numFmtId="0" fontId="0" fillId="3" borderId="0" xfId="0" applyFill="1" applyAlignment="1"/>
    <xf numFmtId="0" fontId="1" fillId="4" borderId="0" xfId="0" applyFont="1" applyFill="1" applyAlignment="1">
      <alignment wrapText="1"/>
    </xf>
    <xf numFmtId="0" fontId="0" fillId="0" borderId="0" xfId="0" applyAlignment="1">
      <alignment wrapText="1"/>
    </xf>
    <xf numFmtId="0" fontId="7" fillId="3" borderId="0" xfId="0" applyFont="1" applyFill="1" applyAlignment="1">
      <alignment wrapText="1"/>
    </xf>
    <xf numFmtId="0" fontId="15" fillId="0" borderId="0" xfId="0" applyFont="1" applyAlignment="1">
      <alignment wrapText="1"/>
    </xf>
    <xf numFmtId="0" fontId="1" fillId="3" borderId="0" xfId="0" applyFont="1" applyFill="1" applyAlignment="1">
      <alignment horizontal="left" wrapText="1"/>
    </xf>
    <xf numFmtId="0" fontId="0" fillId="0" borderId="0" xfId="0" applyFont="1" applyAlignment="1">
      <alignment horizontal="left" wrapText="1"/>
    </xf>
    <xf numFmtId="0" fontId="1" fillId="8" borderId="0" xfId="0" applyFont="1" applyFill="1" applyAlignment="1">
      <alignment horizontal="left" wrapText="1"/>
    </xf>
    <xf numFmtId="0" fontId="1" fillId="3" borderId="0" xfId="0" applyFont="1" applyFill="1" applyAlignment="1">
      <alignment wrapText="1"/>
    </xf>
    <xf numFmtId="0" fontId="0" fillId="3" borderId="0" xfId="0" applyFill="1" applyAlignment="1">
      <alignment wrapText="1"/>
    </xf>
    <xf numFmtId="0" fontId="1" fillId="8" borderId="0" xfId="0" applyFont="1" applyFill="1" applyAlignment="1">
      <alignment wrapText="1"/>
    </xf>
    <xf numFmtId="0" fontId="0" fillId="8" borderId="0" xfId="0" applyFill="1" applyAlignment="1">
      <alignment wrapText="1"/>
    </xf>
    <xf numFmtId="0" fontId="7" fillId="8" borderId="0" xfId="0" applyFont="1" applyFill="1" applyAlignment="1">
      <alignment wrapText="1"/>
    </xf>
    <xf numFmtId="0" fontId="15" fillId="8" borderId="0" xfId="0" applyFont="1" applyFill="1" applyAlignment="1">
      <alignment wrapText="1"/>
    </xf>
    <xf numFmtId="0" fontId="1" fillId="7" borderId="0" xfId="0" applyFont="1" applyFill="1" applyAlignment="1">
      <alignment horizontal="left"/>
    </xf>
    <xf numFmtId="0" fontId="1" fillId="7" borderId="0" xfId="0" applyFont="1" applyFill="1" applyAlignment="1"/>
    <xf numFmtId="0" fontId="0" fillId="0" borderId="0" xfId="0" applyAlignment="1"/>
    <xf numFmtId="0" fontId="1" fillId="7" borderId="0" xfId="0" applyFont="1" applyFill="1" applyAlignment="1">
      <alignment horizontal="left" wrapText="1"/>
    </xf>
    <xf numFmtId="0" fontId="1" fillId="7" borderId="0" xfId="0" applyFont="1" applyFill="1" applyAlignment="1">
      <alignment wrapText="1"/>
    </xf>
    <xf numFmtId="0" fontId="7" fillId="7" borderId="0" xfId="0" applyFont="1" applyFill="1" applyAlignment="1">
      <alignment horizontal="left" wrapText="1"/>
    </xf>
    <xf numFmtId="0" fontId="15" fillId="7" borderId="0" xfId="0" applyFont="1" applyFill="1" applyAlignment="1">
      <alignment wrapText="1"/>
    </xf>
    <xf numFmtId="0" fontId="3" fillId="0" borderId="4" xfId="0" applyFont="1" applyBorder="1" applyAlignment="1">
      <alignment horizontal="right"/>
    </xf>
    <xf numFmtId="0" fontId="0" fillId="0" borderId="5" xfId="0" applyBorder="1" applyAlignment="1">
      <alignment horizontal="right"/>
    </xf>
    <xf numFmtId="0" fontId="1" fillId="0" borderId="4" xfId="0" applyFont="1" applyBorder="1" applyAlignment="1">
      <alignment horizontal="right"/>
    </xf>
    <xf numFmtId="0" fontId="1" fillId="4" borderId="0" xfId="0" applyFont="1" applyFill="1" applyAlignment="1">
      <alignment horizontal="left" vertical="top" wrapText="1"/>
    </xf>
    <xf numFmtId="0" fontId="1" fillId="4" borderId="0" xfId="0" applyFont="1" applyFill="1" applyAlignment="1">
      <alignment horizontal="left" wrapText="1"/>
    </xf>
    <xf numFmtId="0" fontId="7" fillId="5" borderId="0" xfId="0" applyFont="1" applyFill="1" applyAlignment="1">
      <alignment wrapText="1"/>
    </xf>
    <xf numFmtId="0" fontId="1" fillId="5" borderId="0" xfId="0" applyFont="1" applyFill="1" applyAlignment="1">
      <alignment wrapText="1"/>
    </xf>
    <xf numFmtId="0" fontId="12" fillId="5" borderId="0" xfId="0" applyFont="1" applyFill="1" applyAlignment="1">
      <alignment wrapText="1"/>
    </xf>
    <xf numFmtId="0" fontId="0" fillId="5" borderId="0" xfId="0" applyFont="1" applyFill="1" applyAlignment="1">
      <alignment wrapText="1"/>
    </xf>
    <xf numFmtId="0" fontId="1" fillId="8" borderId="0" xfId="0" applyFont="1" applyFill="1" applyAlignment="1">
      <alignment horizontal="left"/>
    </xf>
    <xf numFmtId="0" fontId="1" fillId="8" borderId="0" xfId="0" applyFont="1" applyFill="1" applyAlignment="1"/>
  </cellXfs>
  <cellStyles count="1">
    <cellStyle name="Normal" xfId="0" builtinId="0"/>
  </cellStyles>
  <dxfs count="94">
    <dxf>
      <font>
        <strike val="0"/>
        <outline val="0"/>
        <shadow val="0"/>
        <u val="none"/>
        <vertAlign val="baseline"/>
        <sz val="20"/>
        <color theme="1"/>
        <name val="Arial"/>
        <scheme val="minor"/>
      </font>
      <numFmt numFmtId="164" formatCode="hh:mm"/>
      <alignment horizontal="center" vertical="bottom" textRotation="0" wrapText="0" indent="0" justifyLastLine="0" shrinkToFit="0" readingOrder="0"/>
    </dxf>
    <dxf>
      <font>
        <strike val="0"/>
        <outline val="0"/>
        <shadow val="0"/>
        <u val="none"/>
        <vertAlign val="baseline"/>
        <sz val="20"/>
        <color theme="1"/>
        <name val="Arial"/>
        <scheme val="minor"/>
      </font>
      <numFmt numFmtId="164" formatCode="hh:mm"/>
      <alignment horizontal="center" vertical="bottom" textRotation="0" wrapText="0" indent="0" justifyLastLine="0" shrinkToFit="0" readingOrder="0"/>
    </dxf>
    <dxf>
      <font>
        <strike val="0"/>
        <outline val="0"/>
        <shadow val="0"/>
        <u val="none"/>
        <vertAlign val="baseline"/>
        <sz val="20"/>
        <color theme="1"/>
        <name val="Arial"/>
        <scheme val="minor"/>
      </font>
      <numFmt numFmtId="164" formatCode="hh:mm"/>
      <alignment horizontal="center" vertical="bottom" textRotation="0" wrapText="0" indent="0" justifyLastLine="0" shrinkToFit="0" readingOrder="0"/>
    </dxf>
    <dxf>
      <font>
        <strike val="0"/>
        <outline val="0"/>
        <shadow val="0"/>
        <u val="none"/>
        <vertAlign val="baseline"/>
        <sz val="20"/>
        <color theme="1"/>
        <name val="Arial"/>
        <scheme val="minor"/>
      </font>
      <numFmt numFmtId="164" formatCode="hh:mm"/>
      <alignment horizontal="center" vertical="bottom" textRotation="0" wrapText="0" indent="0" justifyLastLine="0" shrinkToFit="0" readingOrder="0"/>
    </dxf>
    <dxf>
      <font>
        <strike val="0"/>
        <outline val="0"/>
        <shadow val="0"/>
        <u val="none"/>
        <vertAlign val="baseline"/>
        <sz val="20"/>
        <color theme="1"/>
        <name val="Arial"/>
        <scheme val="minor"/>
      </font>
      <numFmt numFmtId="164" formatCode="hh:mm"/>
      <alignment horizontal="center" vertical="bottom" textRotation="0" wrapText="0" indent="0" justifyLastLine="0" shrinkToFit="0" readingOrder="0"/>
    </dxf>
    <dxf>
      <font>
        <strike val="0"/>
        <outline val="0"/>
        <shadow val="0"/>
        <u val="none"/>
        <vertAlign val="baseline"/>
        <sz val="20"/>
        <color theme="1"/>
        <name val="Arial"/>
        <scheme val="minor"/>
      </font>
      <numFmt numFmtId="164" formatCode="hh:mm"/>
      <alignment horizontal="center" vertical="bottom" textRotation="0" wrapText="0" indent="0" justifyLastLine="0" shrinkToFit="0" readingOrder="0"/>
    </dxf>
    <dxf>
      <font>
        <strike val="0"/>
        <outline val="0"/>
        <shadow val="0"/>
        <u val="none"/>
        <vertAlign val="baseline"/>
        <sz val="20"/>
        <color theme="1"/>
        <name val="Arial"/>
        <scheme val="minor"/>
      </font>
      <numFmt numFmtId="164" formatCode="hh:mm"/>
      <alignment horizontal="center" vertical="bottom" textRotation="0" wrapText="0" indent="0" justifyLastLine="0" shrinkToFit="0" readingOrder="0"/>
    </dxf>
    <dxf>
      <font>
        <strike val="0"/>
        <outline val="0"/>
        <shadow val="0"/>
        <u val="none"/>
        <vertAlign val="baseline"/>
        <sz val="20"/>
        <color theme="1"/>
        <name val="Arial"/>
        <scheme val="minor"/>
      </font>
      <numFmt numFmtId="164" formatCode="hh:mm"/>
      <alignment horizontal="center" vertical="bottom" textRotation="0" wrapText="0" indent="0" justifyLastLine="0" shrinkToFit="0" readingOrder="0"/>
    </dxf>
    <dxf>
      <font>
        <strike val="0"/>
        <outline val="0"/>
        <shadow val="0"/>
        <u val="none"/>
        <vertAlign val="baseline"/>
        <sz val="20"/>
        <color theme="1"/>
        <name val="Arial"/>
        <scheme val="minor"/>
      </font>
      <numFmt numFmtId="164" formatCode="hh:mm"/>
      <alignment horizontal="center" vertical="bottom" textRotation="0" wrapText="0" indent="0" justifyLastLine="0" shrinkToFit="0" readingOrder="0"/>
    </dxf>
    <dxf>
      <font>
        <strike val="0"/>
        <outline val="0"/>
        <shadow val="0"/>
        <u val="none"/>
        <vertAlign val="baseline"/>
        <sz val="20"/>
        <color theme="1"/>
        <name val="Arial"/>
        <scheme val="minor"/>
      </font>
      <numFmt numFmtId="164" formatCode="hh:mm"/>
      <alignment horizontal="center" vertical="bottom" textRotation="0" wrapText="0" indent="0" justifyLastLine="0" shrinkToFit="0" readingOrder="0"/>
    </dxf>
    <dxf>
      <font>
        <strike val="0"/>
        <outline val="0"/>
        <shadow val="0"/>
        <u val="none"/>
        <vertAlign val="baseline"/>
        <sz val="20"/>
        <color theme="1"/>
        <name val="Arial"/>
        <scheme val="minor"/>
      </font>
      <numFmt numFmtId="164" formatCode="hh:mm"/>
      <alignment horizontal="center" vertical="bottom" textRotation="0" wrapText="0" indent="0" justifyLastLine="0" shrinkToFit="0" readingOrder="0"/>
    </dxf>
    <dxf>
      <font>
        <strike val="0"/>
        <outline val="0"/>
        <shadow val="0"/>
        <u val="none"/>
        <vertAlign val="baseline"/>
        <sz val="20"/>
        <color theme="1"/>
        <name val="Arial"/>
        <scheme val="minor"/>
      </font>
      <numFmt numFmtId="164" formatCode="hh:mm"/>
      <alignment horizontal="center" vertical="bottom" textRotation="0" wrapText="0" indent="0" justifyLastLine="0" shrinkToFit="0" readingOrder="0"/>
    </dxf>
    <dxf>
      <font>
        <strike val="0"/>
        <outline val="0"/>
        <shadow val="0"/>
        <u val="none"/>
        <vertAlign val="baseline"/>
        <sz val="20"/>
        <color theme="1"/>
        <name val="Arial"/>
        <scheme val="minor"/>
      </font>
      <alignment horizontal="center" vertical="bottom" textRotation="0" wrapText="0" indent="0" justifyLastLine="0" shrinkToFit="0" readingOrder="0"/>
    </dxf>
    <dxf>
      <font>
        <strike val="0"/>
        <outline val="0"/>
        <shadow val="0"/>
        <u val="none"/>
        <vertAlign val="baseline"/>
        <sz val="20"/>
        <color theme="1"/>
        <name val="Arial"/>
        <scheme val="minor"/>
      </font>
      <alignment horizontal="center" vertical="bottom" textRotation="0" wrapText="0" indent="0" justifyLastLine="0" shrinkToFit="0" readingOrder="0"/>
    </dxf>
    <dxf>
      <font>
        <strike val="0"/>
        <outline val="0"/>
        <shadow val="0"/>
        <u val="none"/>
        <vertAlign val="baseline"/>
        <sz val="20"/>
        <color theme="1"/>
        <name val="Arial"/>
        <scheme val="minor"/>
      </font>
      <alignment horizontal="center" vertical="bottom" textRotation="0" wrapText="0" indent="0" justifyLastLine="0" shrinkToFit="0" readingOrder="0"/>
    </dxf>
    <dxf>
      <font>
        <strike val="0"/>
        <outline val="0"/>
        <shadow val="0"/>
        <u val="none"/>
        <vertAlign val="baseline"/>
        <sz val="18"/>
        <color theme="1"/>
        <name val="Arial"/>
        <scheme val="minor"/>
      </font>
      <alignment horizontal="general" vertical="bottom" textRotation="0" wrapText="1" indent="0" justifyLastLine="0" shrinkToFit="0" readingOrder="0"/>
    </dxf>
    <dxf>
      <font>
        <strike val="0"/>
        <outline val="0"/>
        <shadow val="0"/>
        <u val="none"/>
        <vertAlign val="baseline"/>
        <sz val="18"/>
        <color theme="1"/>
        <name val="Arial"/>
        <scheme val="minor"/>
      </font>
      <alignment horizontal="general" vertical="bottom" textRotation="0" wrapText="1" indent="0" justifyLastLine="0" shrinkToFit="0" readingOrder="0"/>
    </dxf>
    <dxf>
      <font>
        <strike val="0"/>
        <outline val="0"/>
        <shadow val="0"/>
        <u val="none"/>
        <vertAlign val="baseline"/>
        <sz val="18"/>
        <color theme="1"/>
        <name val="Arial"/>
        <scheme val="minor"/>
      </font>
      <alignment horizontal="general" vertical="bottom" textRotation="0" wrapText="1" indent="0" justifyLastLine="0" shrinkToFit="0" readingOrder="0"/>
    </dxf>
    <dxf>
      <font>
        <strike val="0"/>
        <outline val="0"/>
        <shadow val="0"/>
        <u val="none"/>
        <vertAlign val="baseline"/>
        <sz val="11"/>
        <color theme="1"/>
        <name val="Arial"/>
        <scheme val="minor"/>
      </font>
      <fill>
        <patternFill patternType="solid">
          <fgColor indexed="64"/>
          <bgColor theme="4" tint="0.39997558519241921"/>
        </patternFill>
      </fill>
    </dxf>
    <dxf>
      <font>
        <strike val="0"/>
        <outline val="0"/>
        <shadow val="0"/>
        <u val="none"/>
        <vertAlign val="baseline"/>
        <sz val="18"/>
        <color theme="1"/>
        <name val="Arial"/>
        <scheme val="minor"/>
      </font>
      <numFmt numFmtId="1" formatCode="0"/>
      <alignment horizontal="center" vertical="bottom" textRotation="0" wrapText="0" indent="0" justifyLastLine="0" shrinkToFit="0" readingOrder="0"/>
    </dxf>
    <dxf>
      <font>
        <strike val="0"/>
        <outline val="0"/>
        <shadow val="0"/>
        <u val="none"/>
        <vertAlign val="baseline"/>
        <sz val="18"/>
        <color theme="1"/>
        <name val="Arial"/>
        <scheme val="minor"/>
      </font>
      <numFmt numFmtId="1" formatCode="0"/>
      <alignment horizontal="center" vertical="bottom" textRotation="0" wrapText="0" indent="0" justifyLastLine="0" shrinkToFit="0" readingOrder="0"/>
    </dxf>
    <dxf>
      <font>
        <strike val="0"/>
        <outline val="0"/>
        <shadow val="0"/>
        <u val="none"/>
        <vertAlign val="baseline"/>
        <sz val="18"/>
        <color theme="1"/>
        <name val="Arial"/>
        <scheme val="minor"/>
      </font>
      <numFmt numFmtId="1" formatCode="0"/>
      <alignment horizontal="center" vertical="bottom" textRotation="0" wrapText="0" indent="0" justifyLastLine="0" shrinkToFit="0" readingOrder="0"/>
    </dxf>
    <dxf>
      <font>
        <strike val="0"/>
        <outline val="0"/>
        <shadow val="0"/>
        <u val="none"/>
        <vertAlign val="baseline"/>
        <sz val="18"/>
        <color theme="1"/>
        <name val="Arial"/>
        <scheme val="minor"/>
      </font>
      <numFmt numFmtId="1" formatCode="0"/>
      <alignment horizontal="center" vertical="bottom" textRotation="0" wrapText="0" indent="0" justifyLastLine="0" shrinkToFit="0" readingOrder="0"/>
    </dxf>
    <dxf>
      <font>
        <strike val="0"/>
        <outline val="0"/>
        <shadow val="0"/>
        <u val="none"/>
        <vertAlign val="baseline"/>
        <sz val="18"/>
        <color theme="1"/>
        <name val="Arial"/>
        <scheme val="minor"/>
      </font>
      <numFmt numFmtId="1" formatCode="0"/>
      <alignment horizontal="center" vertical="bottom" textRotation="0" wrapText="0" indent="0" justifyLastLine="0" shrinkToFit="0" readingOrder="0"/>
    </dxf>
    <dxf>
      <font>
        <strike val="0"/>
        <outline val="0"/>
        <shadow val="0"/>
        <u val="none"/>
        <vertAlign val="baseline"/>
        <sz val="18"/>
        <color theme="1"/>
        <name val="Arial"/>
        <scheme val="minor"/>
      </font>
      <numFmt numFmtId="1" formatCode="0"/>
      <alignment horizontal="center" vertical="bottom" textRotation="0" wrapText="0" indent="0" justifyLastLine="0" shrinkToFit="0" readingOrder="0"/>
    </dxf>
    <dxf>
      <font>
        <strike val="0"/>
        <outline val="0"/>
        <shadow val="0"/>
        <u val="none"/>
        <vertAlign val="baseline"/>
        <sz val="18"/>
        <color theme="1"/>
        <name val="Arial"/>
        <scheme val="minor"/>
      </font>
      <numFmt numFmtId="1" formatCode="0"/>
      <alignment horizontal="center" vertical="bottom" textRotation="0" wrapText="0" indent="0" justifyLastLine="0" shrinkToFit="0" readingOrder="0"/>
    </dxf>
    <dxf>
      <font>
        <strike val="0"/>
        <outline val="0"/>
        <shadow val="0"/>
        <u val="none"/>
        <vertAlign val="baseline"/>
        <sz val="18"/>
        <color theme="1"/>
        <name val="Arial"/>
        <scheme val="minor"/>
      </font>
      <numFmt numFmtId="1" formatCode="0"/>
      <alignment horizontal="center" vertical="bottom" textRotation="0" wrapText="0" indent="0" justifyLastLine="0" shrinkToFit="0" readingOrder="0"/>
    </dxf>
    <dxf>
      <font>
        <strike val="0"/>
        <outline val="0"/>
        <shadow val="0"/>
        <u val="none"/>
        <vertAlign val="baseline"/>
        <sz val="18"/>
        <color theme="1"/>
        <name val="Arial"/>
        <scheme val="minor"/>
      </font>
      <numFmt numFmtId="1" formatCode="0"/>
      <alignment horizontal="center" vertical="bottom" textRotation="0" wrapText="0" indent="0" justifyLastLine="0" shrinkToFit="0" readingOrder="0"/>
    </dxf>
    <dxf>
      <font>
        <strike val="0"/>
        <outline val="0"/>
        <shadow val="0"/>
        <u val="none"/>
        <vertAlign val="baseline"/>
        <sz val="18"/>
        <color theme="1"/>
        <name val="Arial"/>
        <scheme val="minor"/>
      </font>
      <numFmt numFmtId="1" formatCode="0"/>
      <alignment horizontal="center" vertical="bottom" textRotation="0" wrapText="0" indent="0" justifyLastLine="0" shrinkToFit="0" readingOrder="0"/>
    </dxf>
    <dxf>
      <font>
        <strike val="0"/>
        <outline val="0"/>
        <shadow val="0"/>
        <u val="none"/>
        <vertAlign val="baseline"/>
        <sz val="18"/>
        <color theme="1"/>
        <name val="Arial"/>
        <scheme val="minor"/>
      </font>
      <numFmt numFmtId="1" formatCode="0"/>
      <alignment horizontal="center" vertical="bottom" textRotation="0" wrapText="0" indent="0" justifyLastLine="0" shrinkToFit="0" readingOrder="0"/>
    </dxf>
    <dxf>
      <font>
        <strike val="0"/>
        <outline val="0"/>
        <shadow val="0"/>
        <u val="none"/>
        <vertAlign val="baseline"/>
        <sz val="18"/>
        <color theme="1"/>
        <name val="Arial"/>
        <scheme val="minor"/>
      </font>
      <numFmt numFmtId="1" formatCode="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strike val="0"/>
        <outline val="0"/>
        <shadow val="0"/>
        <u val="none"/>
        <vertAlign val="baseline"/>
        <sz val="16"/>
        <color theme="1"/>
        <name val="Arial"/>
        <scheme val="minor"/>
      </font>
      <numFmt numFmtId="164" formatCode="hh:mm"/>
      <alignment horizontal="center" vertical="bottom" textRotation="0" wrapText="0" indent="0" justifyLastLine="0" shrinkToFit="0" readingOrder="0"/>
    </dxf>
    <dxf>
      <font>
        <strike val="0"/>
        <outline val="0"/>
        <shadow val="0"/>
        <u val="none"/>
        <vertAlign val="baseline"/>
        <sz val="18"/>
        <color theme="1"/>
        <name val="Arial"/>
        <scheme val="minor"/>
      </font>
      <numFmt numFmtId="1" formatCode="0"/>
      <alignment horizontal="center" vertical="bottom" textRotation="0" wrapText="0" indent="0" justifyLastLine="0" shrinkToFit="0" readingOrder="0"/>
    </dxf>
    <dxf>
      <font>
        <strike val="0"/>
        <outline val="0"/>
        <shadow val="0"/>
        <u val="none"/>
        <vertAlign val="baseline"/>
        <sz val="18"/>
        <color theme="1"/>
        <name val="Arial"/>
        <scheme val="minor"/>
      </font>
      <numFmt numFmtId="1" formatCode="0"/>
      <alignment horizontal="center" vertical="bottom" textRotation="0" wrapText="0" indent="0" justifyLastLine="0" shrinkToFit="0" readingOrder="0"/>
    </dxf>
    <dxf>
      <font>
        <strike val="0"/>
        <outline val="0"/>
        <shadow val="0"/>
        <u val="none"/>
        <vertAlign val="baseline"/>
        <sz val="18"/>
        <color theme="1"/>
        <name val="Arial"/>
        <scheme val="minor"/>
      </font>
      <numFmt numFmtId="1" formatCode="0"/>
      <alignment horizontal="center" vertical="bottom" textRotation="0" wrapText="0" indent="0" justifyLastLine="0" shrinkToFit="0" readingOrder="0"/>
    </dxf>
    <dxf>
      <font>
        <strike val="0"/>
        <outline val="0"/>
        <shadow val="0"/>
        <u val="none"/>
        <vertAlign val="baseline"/>
        <sz val="18"/>
        <color theme="1"/>
        <name val="Arial"/>
        <scheme val="minor"/>
      </font>
      <numFmt numFmtId="1" formatCode="0"/>
      <alignment horizontal="center" vertical="bottom" textRotation="0" wrapText="0" indent="0" justifyLastLine="0" shrinkToFit="0" readingOrder="0"/>
    </dxf>
    <dxf>
      <font>
        <strike val="0"/>
        <outline val="0"/>
        <shadow val="0"/>
        <u val="none"/>
        <vertAlign val="baseline"/>
        <sz val="18"/>
        <color theme="1"/>
        <name val="Arial"/>
        <scheme val="minor"/>
      </font>
      <numFmt numFmtId="1" formatCode="0"/>
      <alignment horizontal="center" vertical="bottom" textRotation="0" wrapText="0" indent="0" justifyLastLine="0" shrinkToFit="0" readingOrder="0"/>
    </dxf>
    <dxf>
      <font>
        <strike val="0"/>
        <outline val="0"/>
        <shadow val="0"/>
        <u val="none"/>
        <vertAlign val="baseline"/>
        <sz val="18"/>
        <color theme="1"/>
        <name val="Arial"/>
        <scheme val="minor"/>
      </font>
      <numFmt numFmtId="1" formatCode="0"/>
      <alignment horizontal="center" vertical="bottom" textRotation="0" wrapText="0" indent="0" justifyLastLine="0" shrinkToFit="0" readingOrder="0"/>
    </dxf>
    <dxf>
      <font>
        <strike val="0"/>
        <outline val="0"/>
        <shadow val="0"/>
        <u val="none"/>
        <vertAlign val="baseline"/>
        <sz val="18"/>
        <color theme="1"/>
        <name val="Arial"/>
        <scheme val="minor"/>
      </font>
      <numFmt numFmtId="1" formatCode="0"/>
      <alignment horizontal="center" vertical="bottom" textRotation="0" wrapText="0" indent="0" justifyLastLine="0" shrinkToFit="0" readingOrder="0"/>
    </dxf>
    <dxf>
      <font>
        <strike val="0"/>
        <outline val="0"/>
        <shadow val="0"/>
        <u val="none"/>
        <vertAlign val="baseline"/>
        <sz val="18"/>
        <color theme="1"/>
        <name val="Arial"/>
        <scheme val="minor"/>
      </font>
      <numFmt numFmtId="1" formatCode="0"/>
      <alignment horizontal="center" vertical="bottom" textRotation="0" wrapText="0" indent="0" justifyLastLine="0" shrinkToFit="0" readingOrder="0"/>
    </dxf>
    <dxf>
      <font>
        <strike val="0"/>
        <outline val="0"/>
        <shadow val="0"/>
        <u val="none"/>
        <vertAlign val="baseline"/>
        <sz val="18"/>
        <color theme="1"/>
        <name val="Arial"/>
        <scheme val="minor"/>
      </font>
      <numFmt numFmtId="1" formatCode="0"/>
      <alignment horizontal="center" vertical="bottom" textRotation="0" wrapText="0" indent="0" justifyLastLine="0" shrinkToFit="0" readingOrder="0"/>
    </dxf>
    <dxf>
      <font>
        <strike val="0"/>
        <outline val="0"/>
        <shadow val="0"/>
        <u val="none"/>
        <vertAlign val="baseline"/>
        <sz val="18"/>
        <color theme="1"/>
        <name val="Arial"/>
        <scheme val="minor"/>
      </font>
      <numFmt numFmtId="1" formatCode="0"/>
      <alignment horizontal="center" vertical="bottom" textRotation="0" wrapText="0" indent="0" justifyLastLine="0" shrinkToFit="0" readingOrder="0"/>
    </dxf>
    <dxf>
      <font>
        <strike val="0"/>
        <outline val="0"/>
        <shadow val="0"/>
        <u val="none"/>
        <vertAlign val="baseline"/>
        <sz val="18"/>
        <color theme="1"/>
        <name val="Arial"/>
        <scheme val="minor"/>
      </font>
      <numFmt numFmtId="1" formatCode="0"/>
      <alignment horizontal="center" vertical="bottom" textRotation="0" wrapText="0" indent="0" justifyLastLine="0" shrinkToFit="0" readingOrder="0"/>
    </dxf>
    <dxf>
      <font>
        <strike val="0"/>
        <outline val="0"/>
        <shadow val="0"/>
        <u val="none"/>
        <vertAlign val="baseline"/>
        <sz val="18"/>
        <color theme="1"/>
        <name val="Arial"/>
        <scheme val="minor"/>
      </font>
      <numFmt numFmtId="1" formatCode="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strike val="0"/>
        <outline val="0"/>
        <shadow val="0"/>
        <u val="none"/>
        <vertAlign val="baseline"/>
        <sz val="16"/>
        <color theme="1"/>
        <name val="Arial"/>
        <scheme val="minor"/>
      </font>
      <numFmt numFmtId="164" formatCode="hh:mm"/>
      <alignment horizontal="center" vertical="bottom" textRotation="0" wrapText="0" indent="0" justifyLastLine="0" shrinkToFit="0" readingOrder="0"/>
    </dxf>
    <dxf>
      <font>
        <strike val="0"/>
        <outline val="0"/>
        <shadow val="0"/>
        <u val="none"/>
        <vertAlign val="baseline"/>
        <sz val="18"/>
        <color theme="1"/>
        <name val="Arial"/>
        <scheme val="minor"/>
      </font>
      <numFmt numFmtId="1" formatCode="0"/>
      <alignment horizontal="center" vertical="bottom" textRotation="0" wrapText="0" indent="0" justifyLastLine="0" shrinkToFit="0" readingOrder="0"/>
    </dxf>
    <dxf>
      <font>
        <strike val="0"/>
        <outline val="0"/>
        <shadow val="0"/>
        <u val="none"/>
        <vertAlign val="baseline"/>
        <sz val="18"/>
        <color theme="1"/>
        <name val="Arial"/>
        <scheme val="minor"/>
      </font>
      <numFmt numFmtId="1" formatCode="0"/>
      <alignment horizontal="center" vertical="bottom" textRotation="0" wrapText="0" indent="0" justifyLastLine="0" shrinkToFit="0" readingOrder="0"/>
    </dxf>
    <dxf>
      <font>
        <strike val="0"/>
        <outline val="0"/>
        <shadow val="0"/>
        <u val="none"/>
        <vertAlign val="baseline"/>
        <sz val="18"/>
        <color theme="1"/>
        <name val="Arial"/>
        <scheme val="minor"/>
      </font>
      <numFmt numFmtId="1" formatCode="0"/>
      <alignment horizontal="center" vertical="bottom" textRotation="0" wrapText="0" indent="0" justifyLastLine="0" shrinkToFit="0" readingOrder="0"/>
    </dxf>
    <dxf>
      <font>
        <strike val="0"/>
        <outline val="0"/>
        <shadow val="0"/>
        <u val="none"/>
        <vertAlign val="baseline"/>
        <sz val="18"/>
        <color theme="1"/>
        <name val="Arial"/>
        <scheme val="minor"/>
      </font>
      <numFmt numFmtId="1" formatCode="0"/>
      <alignment horizontal="center" vertical="bottom" textRotation="0" wrapText="0" indent="0" justifyLastLine="0" shrinkToFit="0" readingOrder="0"/>
    </dxf>
    <dxf>
      <font>
        <strike val="0"/>
        <outline val="0"/>
        <shadow val="0"/>
        <u val="none"/>
        <vertAlign val="baseline"/>
        <sz val="18"/>
        <color theme="1"/>
        <name val="Arial"/>
        <scheme val="minor"/>
      </font>
      <numFmt numFmtId="1" formatCode="0"/>
      <alignment horizontal="center" vertical="bottom" textRotation="0" wrapText="0" indent="0" justifyLastLine="0" shrinkToFit="0" readingOrder="0"/>
    </dxf>
    <dxf>
      <font>
        <strike val="0"/>
        <outline val="0"/>
        <shadow val="0"/>
        <u val="none"/>
        <vertAlign val="baseline"/>
        <sz val="18"/>
        <color theme="1"/>
        <name val="Arial"/>
        <scheme val="minor"/>
      </font>
      <numFmt numFmtId="1" formatCode="0"/>
      <alignment horizontal="center" vertical="bottom" textRotation="0" wrapText="0" indent="0" justifyLastLine="0" shrinkToFit="0" readingOrder="0"/>
    </dxf>
    <dxf>
      <font>
        <strike val="0"/>
        <outline val="0"/>
        <shadow val="0"/>
        <u val="none"/>
        <vertAlign val="baseline"/>
        <sz val="18"/>
        <color theme="1"/>
        <name val="Arial"/>
        <scheme val="minor"/>
      </font>
      <numFmt numFmtId="1" formatCode="0"/>
      <alignment horizontal="center" vertical="bottom" textRotation="0" wrapText="0" indent="0" justifyLastLine="0" shrinkToFit="0" readingOrder="0"/>
    </dxf>
    <dxf>
      <font>
        <strike val="0"/>
        <outline val="0"/>
        <shadow val="0"/>
        <u val="none"/>
        <vertAlign val="baseline"/>
        <sz val="18"/>
        <color theme="1"/>
        <name val="Arial"/>
        <scheme val="minor"/>
      </font>
      <numFmt numFmtId="1" formatCode="0"/>
      <alignment horizontal="center" vertical="bottom" textRotation="0" wrapText="0" indent="0" justifyLastLine="0" shrinkToFit="0" readingOrder="0"/>
    </dxf>
    <dxf>
      <font>
        <strike val="0"/>
        <outline val="0"/>
        <shadow val="0"/>
        <u val="none"/>
        <vertAlign val="baseline"/>
        <sz val="18"/>
        <color theme="1"/>
        <name val="Arial"/>
        <scheme val="minor"/>
      </font>
      <numFmt numFmtId="1" formatCode="0"/>
      <alignment horizontal="center" vertical="bottom" textRotation="0" wrapText="0" indent="0" justifyLastLine="0" shrinkToFit="0" readingOrder="0"/>
    </dxf>
    <dxf>
      <font>
        <strike val="0"/>
        <outline val="0"/>
        <shadow val="0"/>
        <u val="none"/>
        <vertAlign val="baseline"/>
        <sz val="18"/>
        <color theme="1"/>
        <name val="Arial"/>
        <scheme val="minor"/>
      </font>
      <numFmt numFmtId="1" formatCode="0"/>
      <alignment horizontal="center" vertical="bottom" textRotation="0" wrapText="0" indent="0" justifyLastLine="0" shrinkToFit="0" readingOrder="0"/>
    </dxf>
    <dxf>
      <font>
        <strike val="0"/>
        <outline val="0"/>
        <shadow val="0"/>
        <u val="none"/>
        <vertAlign val="baseline"/>
        <sz val="18"/>
        <color theme="1"/>
        <name val="Arial"/>
        <scheme val="minor"/>
      </font>
      <numFmt numFmtId="1" formatCode="0"/>
      <alignment horizontal="center" vertical="bottom" textRotation="0" wrapText="0" indent="0" justifyLastLine="0" shrinkToFit="0" readingOrder="0"/>
    </dxf>
    <dxf>
      <font>
        <strike val="0"/>
        <outline val="0"/>
        <shadow val="0"/>
        <u val="none"/>
        <vertAlign val="baseline"/>
        <sz val="18"/>
        <color theme="1"/>
        <name val="Arial"/>
        <scheme val="minor"/>
      </font>
      <numFmt numFmtId="1" formatCode="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strike val="0"/>
        <outline val="0"/>
        <shadow val="0"/>
        <u val="none"/>
        <vertAlign val="baseline"/>
        <sz val="16"/>
        <color theme="1"/>
        <name val="Arial"/>
        <scheme val="minor"/>
      </font>
      <numFmt numFmtId="164" formatCode="hh:mm"/>
      <alignment horizontal="center" vertical="bottom" textRotation="0" wrapText="0" indent="0" justifyLastLine="0" shrinkToFit="0" readingOrder="0"/>
    </dxf>
    <dxf>
      <font>
        <strike val="0"/>
        <outline val="0"/>
        <shadow val="0"/>
        <u val="none"/>
        <vertAlign val="baseline"/>
        <sz val="18"/>
        <color theme="1"/>
        <name val="Arial"/>
        <scheme val="minor"/>
      </font>
      <numFmt numFmtId="1" formatCode="0"/>
      <alignment horizontal="center" vertical="bottom" textRotation="0" wrapText="0" indent="0" justifyLastLine="0" shrinkToFit="0" readingOrder="0"/>
    </dxf>
    <dxf>
      <font>
        <strike val="0"/>
        <outline val="0"/>
        <shadow val="0"/>
        <u val="none"/>
        <vertAlign val="baseline"/>
        <sz val="18"/>
        <color theme="1"/>
        <name val="Arial"/>
        <scheme val="minor"/>
      </font>
      <numFmt numFmtId="1" formatCode="0"/>
      <alignment horizontal="center" vertical="bottom" textRotation="0" wrapText="0" indent="0" justifyLastLine="0" shrinkToFit="0" readingOrder="0"/>
    </dxf>
    <dxf>
      <font>
        <strike val="0"/>
        <outline val="0"/>
        <shadow val="0"/>
        <u val="none"/>
        <vertAlign val="baseline"/>
        <sz val="18"/>
        <color theme="1"/>
        <name val="Arial"/>
        <scheme val="minor"/>
      </font>
      <numFmt numFmtId="1" formatCode="0"/>
      <alignment horizontal="center" vertical="bottom" textRotation="0" wrapText="0" indent="0" justifyLastLine="0" shrinkToFit="0" readingOrder="0"/>
    </dxf>
    <dxf>
      <font>
        <strike val="0"/>
        <outline val="0"/>
        <shadow val="0"/>
        <u val="none"/>
        <vertAlign val="baseline"/>
        <sz val="18"/>
        <color theme="1"/>
        <name val="Arial"/>
        <scheme val="minor"/>
      </font>
      <numFmt numFmtId="1" formatCode="0"/>
      <alignment horizontal="center" vertical="bottom" textRotation="0" wrapText="0" indent="0" justifyLastLine="0" shrinkToFit="0" readingOrder="0"/>
    </dxf>
    <dxf>
      <font>
        <strike val="0"/>
        <outline val="0"/>
        <shadow val="0"/>
        <u val="none"/>
        <vertAlign val="baseline"/>
        <sz val="18"/>
        <color theme="1"/>
        <name val="Arial"/>
        <scheme val="minor"/>
      </font>
      <numFmt numFmtId="1" formatCode="0"/>
      <alignment horizontal="center" vertical="bottom" textRotation="0" wrapText="0" indent="0" justifyLastLine="0" shrinkToFit="0" readingOrder="0"/>
    </dxf>
    <dxf>
      <font>
        <strike val="0"/>
        <outline val="0"/>
        <shadow val="0"/>
        <u val="none"/>
        <vertAlign val="baseline"/>
        <sz val="18"/>
        <color theme="1"/>
        <name val="Arial"/>
        <scheme val="minor"/>
      </font>
      <numFmt numFmtId="1" formatCode="0"/>
      <alignment horizontal="center" vertical="bottom" textRotation="0" wrapText="0" indent="0" justifyLastLine="0" shrinkToFit="0" readingOrder="0"/>
    </dxf>
    <dxf>
      <font>
        <strike val="0"/>
        <outline val="0"/>
        <shadow val="0"/>
        <u val="none"/>
        <vertAlign val="baseline"/>
        <sz val="18"/>
        <color theme="1"/>
        <name val="Arial"/>
        <scheme val="minor"/>
      </font>
      <numFmt numFmtId="1" formatCode="0"/>
      <alignment horizontal="center" vertical="bottom" textRotation="0" wrapText="0" indent="0" justifyLastLine="0" shrinkToFit="0" readingOrder="0"/>
    </dxf>
    <dxf>
      <font>
        <strike val="0"/>
        <outline val="0"/>
        <shadow val="0"/>
        <u val="none"/>
        <vertAlign val="baseline"/>
        <sz val="18"/>
        <color theme="1"/>
        <name val="Arial"/>
        <scheme val="minor"/>
      </font>
      <numFmt numFmtId="1" formatCode="0"/>
      <alignment horizontal="center" vertical="bottom" textRotation="0" wrapText="0" indent="0" justifyLastLine="0" shrinkToFit="0" readingOrder="0"/>
    </dxf>
    <dxf>
      <font>
        <strike val="0"/>
        <outline val="0"/>
        <shadow val="0"/>
        <u val="none"/>
        <vertAlign val="baseline"/>
        <sz val="18"/>
        <color theme="1"/>
        <name val="Arial"/>
        <scheme val="minor"/>
      </font>
      <numFmt numFmtId="1" formatCode="0"/>
      <alignment horizontal="center" vertical="bottom" textRotation="0" wrapText="0" indent="0" justifyLastLine="0" shrinkToFit="0" readingOrder="0"/>
    </dxf>
    <dxf>
      <font>
        <strike val="0"/>
        <outline val="0"/>
        <shadow val="0"/>
        <u val="none"/>
        <vertAlign val="baseline"/>
        <sz val="18"/>
        <color theme="1"/>
        <name val="Arial"/>
        <scheme val="minor"/>
      </font>
      <numFmt numFmtId="1" formatCode="0"/>
      <alignment horizontal="center" vertical="bottom" textRotation="0" wrapText="0" indent="0" justifyLastLine="0" shrinkToFit="0" readingOrder="0"/>
    </dxf>
    <dxf>
      <font>
        <strike val="0"/>
        <outline val="0"/>
        <shadow val="0"/>
        <u val="none"/>
        <vertAlign val="baseline"/>
        <sz val="18"/>
        <color theme="1"/>
        <name val="Arial"/>
        <scheme val="minor"/>
      </font>
      <numFmt numFmtId="1" formatCode="0"/>
      <alignment horizontal="center" vertical="bottom" textRotation="0" wrapText="0" indent="0" justifyLastLine="0" shrinkToFit="0" readingOrder="0"/>
    </dxf>
    <dxf>
      <font>
        <strike val="0"/>
        <outline val="0"/>
        <shadow val="0"/>
        <u val="none"/>
        <vertAlign val="baseline"/>
        <sz val="18"/>
        <color theme="1"/>
        <name val="Arial"/>
        <scheme val="minor"/>
      </font>
      <numFmt numFmtId="1" formatCode="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strike val="0"/>
        <outline val="0"/>
        <shadow val="0"/>
        <u val="none"/>
        <vertAlign val="baseline"/>
        <sz val="16"/>
        <color theme="1"/>
        <name val="Arial"/>
        <scheme val="minor"/>
      </font>
      <numFmt numFmtId="164" formatCode="hh:mm"/>
      <alignment horizontal="center" vertical="bottom" textRotation="0" wrapText="0" indent="0" justifyLastLine="0" shrinkToFit="0" readingOrder="0"/>
    </dxf>
    <dxf>
      <font>
        <strike val="0"/>
        <outline val="0"/>
        <shadow val="0"/>
        <u val="none"/>
        <vertAlign val="baseline"/>
        <sz val="18"/>
        <color theme="1"/>
        <name val="Arial"/>
        <scheme val="minor"/>
      </font>
      <numFmt numFmtId="1" formatCode="0"/>
      <alignment horizontal="center" vertical="bottom" textRotation="0" wrapText="0" indent="0" justifyLastLine="0" shrinkToFit="0" readingOrder="0"/>
    </dxf>
    <dxf>
      <font>
        <strike val="0"/>
        <outline val="0"/>
        <shadow val="0"/>
        <u val="none"/>
        <vertAlign val="baseline"/>
        <sz val="18"/>
        <color theme="1"/>
        <name val="Arial"/>
        <scheme val="minor"/>
      </font>
      <numFmt numFmtId="1" formatCode="0"/>
      <alignment horizontal="center" vertical="bottom" textRotation="0" wrapText="0" indent="0" justifyLastLine="0" shrinkToFit="0" readingOrder="0"/>
    </dxf>
    <dxf>
      <font>
        <strike val="0"/>
        <outline val="0"/>
        <shadow val="0"/>
        <u val="none"/>
        <vertAlign val="baseline"/>
        <sz val="18"/>
        <color theme="1"/>
        <name val="Arial"/>
        <scheme val="minor"/>
      </font>
      <numFmt numFmtId="1" formatCode="0"/>
      <alignment horizontal="center" vertical="bottom" textRotation="0" wrapText="0" indent="0" justifyLastLine="0" shrinkToFit="0" readingOrder="0"/>
    </dxf>
    <dxf>
      <font>
        <strike val="0"/>
        <outline val="0"/>
        <shadow val="0"/>
        <u val="none"/>
        <vertAlign val="baseline"/>
        <sz val="18"/>
        <color theme="1"/>
        <name val="Arial"/>
        <scheme val="minor"/>
      </font>
      <numFmt numFmtId="1" formatCode="0"/>
      <alignment horizontal="center" vertical="bottom" textRotation="0" wrapText="0" indent="0" justifyLastLine="0" shrinkToFit="0" readingOrder="0"/>
    </dxf>
    <dxf>
      <font>
        <strike val="0"/>
        <outline val="0"/>
        <shadow val="0"/>
        <u val="none"/>
        <vertAlign val="baseline"/>
        <sz val="18"/>
        <color theme="1"/>
        <name val="Arial"/>
        <scheme val="minor"/>
      </font>
      <numFmt numFmtId="1" formatCode="0"/>
      <alignment horizontal="center" vertical="bottom" textRotation="0" wrapText="0" indent="0" justifyLastLine="0" shrinkToFit="0" readingOrder="0"/>
    </dxf>
    <dxf>
      <font>
        <strike val="0"/>
        <outline val="0"/>
        <shadow val="0"/>
        <u val="none"/>
        <vertAlign val="baseline"/>
        <sz val="18"/>
        <color theme="1"/>
        <name val="Arial"/>
        <scheme val="minor"/>
      </font>
      <numFmt numFmtId="1" formatCode="0"/>
      <alignment horizontal="center" vertical="bottom" textRotation="0" wrapText="0" indent="0" justifyLastLine="0" shrinkToFit="0" readingOrder="0"/>
    </dxf>
    <dxf>
      <font>
        <strike val="0"/>
        <outline val="0"/>
        <shadow val="0"/>
        <u val="none"/>
        <vertAlign val="baseline"/>
        <sz val="18"/>
        <color theme="1"/>
        <name val="Arial"/>
        <scheme val="minor"/>
      </font>
      <numFmt numFmtId="1" formatCode="0"/>
      <alignment horizontal="center" vertical="bottom" textRotation="0" wrapText="0" indent="0" justifyLastLine="0" shrinkToFit="0" readingOrder="0"/>
    </dxf>
    <dxf>
      <font>
        <strike val="0"/>
        <outline val="0"/>
        <shadow val="0"/>
        <u val="none"/>
        <vertAlign val="baseline"/>
        <sz val="18"/>
        <color theme="1"/>
        <name val="Arial"/>
        <scheme val="minor"/>
      </font>
      <numFmt numFmtId="1" formatCode="0"/>
      <alignment horizontal="center" vertical="bottom" textRotation="0" wrapText="0" indent="0" justifyLastLine="0" shrinkToFit="0" readingOrder="0"/>
    </dxf>
    <dxf>
      <font>
        <strike val="0"/>
        <outline val="0"/>
        <shadow val="0"/>
        <u val="none"/>
        <vertAlign val="baseline"/>
        <sz val="18"/>
        <color theme="1"/>
        <name val="Arial"/>
        <scheme val="minor"/>
      </font>
      <numFmt numFmtId="1" formatCode="0"/>
      <alignment horizontal="center" vertical="bottom" textRotation="0" wrapText="0" indent="0" justifyLastLine="0" shrinkToFit="0" readingOrder="0"/>
    </dxf>
    <dxf>
      <font>
        <strike val="0"/>
        <outline val="0"/>
        <shadow val="0"/>
        <u val="none"/>
        <vertAlign val="baseline"/>
        <sz val="18"/>
        <color theme="1"/>
        <name val="Arial"/>
        <scheme val="minor"/>
      </font>
      <numFmt numFmtId="1" formatCode="0"/>
      <alignment horizontal="center" vertical="bottom" textRotation="0" wrapText="0" indent="0" justifyLastLine="0" shrinkToFit="0" readingOrder="0"/>
    </dxf>
    <dxf>
      <font>
        <strike val="0"/>
        <outline val="0"/>
        <shadow val="0"/>
        <u val="none"/>
        <vertAlign val="baseline"/>
        <sz val="18"/>
        <color theme="1"/>
        <name val="Arial"/>
        <scheme val="minor"/>
      </font>
      <numFmt numFmtId="1" formatCode="0"/>
      <alignment horizontal="center" vertical="bottom" textRotation="0" wrapText="0" indent="0" justifyLastLine="0" shrinkToFit="0" readingOrder="0"/>
    </dxf>
    <dxf>
      <font>
        <strike val="0"/>
        <outline val="0"/>
        <shadow val="0"/>
        <u val="none"/>
        <vertAlign val="baseline"/>
        <sz val="18"/>
        <color theme="1"/>
        <name val="Arial"/>
        <scheme val="minor"/>
      </font>
      <numFmt numFmtId="1" formatCode="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strike val="0"/>
        <outline val="0"/>
        <shadow val="0"/>
        <u val="none"/>
        <vertAlign val="baseline"/>
        <sz val="16"/>
        <color theme="1"/>
        <name val="Arial"/>
        <scheme val="minor"/>
      </font>
      <numFmt numFmtId="164" formatCode="hh:mm"/>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xdr:row>
      <xdr:rowOff>129117</xdr:rowOff>
    </xdr:from>
    <xdr:to>
      <xdr:col>14</xdr:col>
      <xdr:colOff>1970068</xdr:colOff>
      <xdr:row>14</xdr:row>
      <xdr:rowOff>101600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2912534"/>
          <a:ext cx="14130318" cy="861483"/>
        </a:xfrm>
        <a:prstGeom prst="rect">
          <a:avLst/>
        </a:prstGeom>
      </xdr:spPr>
    </xdr:pic>
    <xdr:clientData/>
  </xdr:twoCellAnchor>
</xdr:wsDr>
</file>

<file path=xl/tables/table1.xml><?xml version="1.0" encoding="utf-8"?>
<table xmlns="http://schemas.openxmlformats.org/spreadsheetml/2006/main" id="2" name="Table2" displayName="Table2" ref="A44:M60" totalsRowShown="0" headerRowDxfId="93" dataDxfId="92">
  <tableColumns count="13">
    <tableColumn id="1" name="Measure" dataDxfId="91"/>
    <tableColumn id="2" name="00:00" dataDxfId="90"/>
    <tableColumn id="3" name="00:05" dataDxfId="89"/>
    <tableColumn id="4" name="00:10" dataDxfId="88"/>
    <tableColumn id="5" name="00:15" dataDxfId="87"/>
    <tableColumn id="6" name="00:20" dataDxfId="86"/>
    <tableColumn id="7" name="00:25" dataDxfId="85"/>
    <tableColumn id="8" name="00:30" dataDxfId="84"/>
    <tableColumn id="9" name="00:35" dataDxfId="83"/>
    <tableColumn id="10" name="00:40" dataDxfId="82"/>
    <tableColumn id="11" name="00:45" dataDxfId="81"/>
    <tableColumn id="12" name="00:50" dataDxfId="80"/>
    <tableColumn id="13" name="00:55" dataDxfId="79"/>
  </tableColumns>
  <tableStyleInfo name="TableStyleMedium2" showFirstColumn="0" showLastColumn="0" showRowStripes="1" showColumnStripes="0"/>
</table>
</file>

<file path=xl/tables/table2.xml><?xml version="1.0" encoding="utf-8"?>
<table xmlns="http://schemas.openxmlformats.org/spreadsheetml/2006/main" id="15" name="Table2141516" displayName="Table2141516" ref="A124:M139" totalsRowShown="0" headerRowDxfId="78" dataDxfId="77">
  <tableColumns count="13">
    <tableColumn id="1" name="Measure" dataDxfId="76"/>
    <tableColumn id="2" name="00:00" dataDxfId="75"/>
    <tableColumn id="3" name="00:05" dataDxfId="74"/>
    <tableColumn id="4" name="00:10" dataDxfId="73"/>
    <tableColumn id="5" name="00:15" dataDxfId="72"/>
    <tableColumn id="6" name="00:20" dataDxfId="71"/>
    <tableColumn id="7" name="00:25" dataDxfId="70"/>
    <tableColumn id="8" name="00:30" dataDxfId="69"/>
    <tableColumn id="9" name="00:35" dataDxfId="68"/>
    <tableColumn id="10" name="00:40" dataDxfId="67"/>
    <tableColumn id="11" name="00:45" dataDxfId="66"/>
    <tableColumn id="12" name="00:50" dataDxfId="65"/>
    <tableColumn id="13" name="00:55" dataDxfId="64"/>
  </tableColumns>
  <tableStyleInfo name="TableStyleMedium2" showFirstColumn="0" showLastColumn="0" showRowStripes="1" showColumnStripes="0"/>
</table>
</file>

<file path=xl/tables/table3.xml><?xml version="1.0" encoding="utf-8"?>
<table xmlns="http://schemas.openxmlformats.org/spreadsheetml/2006/main" id="16" name="Table214151617" displayName="Table214151617" ref="A22:M37" totalsRowShown="0" headerRowDxfId="63" dataDxfId="62">
  <tableColumns count="13">
    <tableColumn id="1" name="Measure" dataDxfId="61"/>
    <tableColumn id="2" name="00:00" dataDxfId="60"/>
    <tableColumn id="3" name="00:05" dataDxfId="59"/>
    <tableColumn id="4" name="00:10" dataDxfId="58"/>
    <tableColumn id="5" name="00:15" dataDxfId="57"/>
    <tableColumn id="6" name="00:20" dataDxfId="56"/>
    <tableColumn id="7" name="00:25" dataDxfId="55"/>
    <tableColumn id="8" name="00:30" dataDxfId="54"/>
    <tableColumn id="9" name="00:35" dataDxfId="53"/>
    <tableColumn id="10" name="00:40" dataDxfId="52"/>
    <tableColumn id="11" name="00:45" dataDxfId="51"/>
    <tableColumn id="12" name="00:50" dataDxfId="50"/>
    <tableColumn id="13" name="00:55" dataDxfId="49"/>
  </tableColumns>
  <tableStyleInfo name="TableStyleMedium2" showFirstColumn="0" showLastColumn="0" showRowStripes="1" showColumnStripes="0"/>
</table>
</file>

<file path=xl/tables/table4.xml><?xml version="1.0" encoding="utf-8"?>
<table xmlns="http://schemas.openxmlformats.org/spreadsheetml/2006/main" id="3" name="Table214154" displayName="Table214154" ref="A70:M85" totalsRowShown="0" headerRowDxfId="48" dataDxfId="47">
  <tableColumns count="13">
    <tableColumn id="1" name="Measure" dataDxfId="46"/>
    <tableColumn id="2" name="00:00" dataDxfId="45"/>
    <tableColumn id="3" name="00:05" dataDxfId="44"/>
    <tableColumn id="4" name="00:10" dataDxfId="43"/>
    <tableColumn id="5" name="00:15" dataDxfId="42"/>
    <tableColumn id="6" name="00:20" dataDxfId="41"/>
    <tableColumn id="7" name="00:25" dataDxfId="40"/>
    <tableColumn id="8" name="00:30" dataDxfId="39"/>
    <tableColumn id="9" name="00:35" dataDxfId="38"/>
    <tableColumn id="10" name="00:40" dataDxfId="37"/>
    <tableColumn id="11" name="00:45" dataDxfId="36"/>
    <tableColumn id="12" name="00:50" dataDxfId="35"/>
    <tableColumn id="13" name="00:55" dataDxfId="34"/>
  </tableColumns>
  <tableStyleInfo name="TableStyleMedium2" showFirstColumn="0" showLastColumn="0" showRowStripes="1" showColumnStripes="0"/>
</table>
</file>

<file path=xl/tables/table5.xml><?xml version="1.0" encoding="utf-8"?>
<table xmlns="http://schemas.openxmlformats.org/spreadsheetml/2006/main" id="4" name="Table214155" displayName="Table214155" ref="A95:M110" totalsRowShown="0" headerRowDxfId="33" dataDxfId="32">
  <tableColumns count="13">
    <tableColumn id="1" name="Measure" dataDxfId="31"/>
    <tableColumn id="2" name="00:00" dataDxfId="30"/>
    <tableColumn id="3" name="00:05" dataDxfId="29"/>
    <tableColumn id="4" name="00:10" dataDxfId="28"/>
    <tableColumn id="5" name="00:15" dataDxfId="27"/>
    <tableColumn id="6" name="00:20" dataDxfId="26"/>
    <tableColumn id="7" name="00:25" dataDxfId="25"/>
    <tableColumn id="8" name="00:30" dataDxfId="24"/>
    <tableColumn id="9" name="00:35" dataDxfId="23"/>
    <tableColumn id="10" name="00:40" dataDxfId="22"/>
    <tableColumn id="11" name="00:45" dataDxfId="21"/>
    <tableColumn id="12" name="00:50" dataDxfId="20"/>
    <tableColumn id="13" name="00:55" dataDxfId="19"/>
  </tableColumns>
  <tableStyleInfo name="TableStyleMedium2" showFirstColumn="0" showLastColumn="0" showRowStripes="1" showColumnStripes="0"/>
</table>
</file>

<file path=xl/tables/table6.xml><?xml version="1.0" encoding="utf-8"?>
<table xmlns="http://schemas.openxmlformats.org/spreadsheetml/2006/main" id="18" name="Table18" displayName="Table18" ref="B1:C13" totalsRowShown="0" headerRowDxfId="18" dataDxfId="17">
  <tableColumns count="2">
    <tableColumn id="1" name="Definitions" dataDxfId="16"/>
    <tableColumn id="2" name="Description" dataDxfId="15"/>
  </tableColumns>
  <tableStyleInfo name="TableStyleMedium2" showFirstColumn="0" showLastColumn="0" showRowStripes="1" showColumnStripes="0"/>
</table>
</file>

<file path=xl/tables/table7.xml><?xml version="1.0" encoding="utf-8"?>
<table xmlns="http://schemas.openxmlformats.org/spreadsheetml/2006/main" id="1" name="Table1" displayName="Table1" ref="C5:O8" totalsRowShown="0" headerRowDxfId="14" dataDxfId="13">
  <tableColumns count="13">
    <tableColumn id="1" name="Interval" dataDxfId="12"/>
    <tableColumn id="2" name="1" dataDxfId="11"/>
    <tableColumn id="3" name="2" dataDxfId="10">
      <calculatedColumnFormula>D6+$D$2</calculatedColumnFormula>
    </tableColumn>
    <tableColumn id="4" name="3" dataDxfId="9">
      <calculatedColumnFormula>E6+$D$2</calculatedColumnFormula>
    </tableColumn>
    <tableColumn id="5" name="4" dataDxfId="8">
      <calculatedColumnFormula>F6+$D$2</calculatedColumnFormula>
    </tableColumn>
    <tableColumn id="6" name="5" dataDxfId="7">
      <calculatedColumnFormula>G6+$D$2</calculatedColumnFormula>
    </tableColumn>
    <tableColumn id="7" name="6" dataDxfId="6">
      <calculatedColumnFormula>H6+$D$2</calculatedColumnFormula>
    </tableColumn>
    <tableColumn id="8" name="7" dataDxfId="5">
      <calculatedColumnFormula>I6+$D$2</calculatedColumnFormula>
    </tableColumn>
    <tableColumn id="9" name="8" dataDxfId="4">
      <calculatedColumnFormula>J6+$D$2</calculatedColumnFormula>
    </tableColumn>
    <tableColumn id="10" name="9" dataDxfId="3">
      <calculatedColumnFormula>K6+$D$2</calculatedColumnFormula>
    </tableColumn>
    <tableColumn id="11" name="10" dataDxfId="2">
      <calculatedColumnFormula>L6+$D$2</calculatedColumnFormula>
    </tableColumn>
    <tableColumn id="12" name="11" dataDxfId="1">
      <calculatedColumnFormula>M6+$D$2</calculatedColumnFormula>
    </tableColumn>
    <tableColumn id="13" name="12" dataDxfId="0">
      <calculatedColumnFormula>N6+$D$2</calculatedColumnFormula>
    </tableColumn>
  </tableColumns>
  <tableStyleInfo name="TableStyleLight16" showFirstColumn="0" showLastColumn="0" showRowStripes="1" showColumnStripes="0"/>
</table>
</file>

<file path=xl/theme/theme1.xml><?xml version="1.0" encoding="utf-8"?>
<a:theme xmlns:a="http://schemas.openxmlformats.org/drawingml/2006/main" name="Public">
  <a:themeElements>
    <a:clrScheme name="PJM_Colorss">
      <a:dk1>
        <a:sysClr val="windowText" lastClr="000000"/>
      </a:dk1>
      <a:lt1>
        <a:srgbClr val="FFFFFF"/>
      </a:lt1>
      <a:dk2>
        <a:srgbClr val="000000"/>
      </a:dk2>
      <a:lt2>
        <a:srgbClr val="EEECE1"/>
      </a:lt2>
      <a:accent1>
        <a:srgbClr val="013366"/>
      </a:accent1>
      <a:accent2>
        <a:srgbClr val="99CC00"/>
      </a:accent2>
      <a:accent3>
        <a:srgbClr val="00B0F0"/>
      </a:accent3>
      <a:accent4>
        <a:srgbClr val="FF9900"/>
      </a:accent4>
      <a:accent5>
        <a:srgbClr val="808080"/>
      </a:accent5>
      <a:accent6>
        <a:srgbClr val="E70588"/>
      </a:accent6>
      <a:hlink>
        <a:srgbClr val="0000FF"/>
      </a:hlink>
      <a:folHlink>
        <a:srgbClr val="800080"/>
      </a:folHlink>
    </a:clrScheme>
    <a:fontScheme name="Office Them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raClrScheme>
      <a:clrScheme name="Office Theme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clrMap bg1="lt1" tx1="dk1" bg2="lt2" tx2="dk2" accent1="accent1" accent2="accent2" accent3="accent3" accent4="accent4" accent5="accent5" accent6="accent6" hlink="hlink" folHlink="folHlink"/>
    </a:extraClrScheme>
    <a:extraClrScheme>
      <a:clrScheme name="Office Theme 2">
        <a:dk1>
          <a:srgbClr val="000000"/>
        </a:dk1>
        <a:lt1>
          <a:srgbClr val="FFFFFF"/>
        </a:lt1>
        <a:dk2>
          <a:srgbClr val="000000"/>
        </a:dk2>
        <a:lt2>
          <a:srgbClr val="969696"/>
        </a:lt2>
        <a:accent1>
          <a:srgbClr val="FBDF53"/>
        </a:accent1>
        <a:accent2>
          <a:srgbClr val="FF9966"/>
        </a:accent2>
        <a:accent3>
          <a:srgbClr val="FFFFFF"/>
        </a:accent3>
        <a:accent4>
          <a:srgbClr val="000000"/>
        </a:accent4>
        <a:accent5>
          <a:srgbClr val="FDECB3"/>
        </a:accent5>
        <a:accent6>
          <a:srgbClr val="E78A5C"/>
        </a:accent6>
        <a:hlink>
          <a:srgbClr val="CC3300"/>
        </a:hlink>
        <a:folHlink>
          <a:srgbClr val="996600"/>
        </a:folHlink>
      </a:clrScheme>
      <a:clrMap bg1="lt1" tx1="dk1" bg2="lt2" tx2="dk2" accent1="accent1" accent2="accent2" accent3="accent3" accent4="accent4" accent5="accent5" accent6="accent6" hlink="hlink" folHlink="folHlink"/>
    </a:extraClrScheme>
    <a:extraClrScheme>
      <a:clrScheme name="Office Theme 3">
        <a:dk1>
          <a:srgbClr val="000000"/>
        </a:dk1>
        <a:lt1>
          <a:srgbClr val="FFFFFF"/>
        </a:lt1>
        <a:dk2>
          <a:srgbClr val="000000"/>
        </a:dk2>
        <a:lt2>
          <a:srgbClr val="808080"/>
        </a:lt2>
        <a:accent1>
          <a:srgbClr val="99CCFF"/>
        </a:accent1>
        <a:accent2>
          <a:srgbClr val="CCCCFF"/>
        </a:accent2>
        <a:accent3>
          <a:srgbClr val="FFFFFF"/>
        </a:accent3>
        <a:accent4>
          <a:srgbClr val="000000"/>
        </a:accent4>
        <a:accent5>
          <a:srgbClr val="CAE2FF"/>
        </a:accent5>
        <a:accent6>
          <a:srgbClr val="B9B9E7"/>
        </a:accent6>
        <a:hlink>
          <a:srgbClr val="3333CC"/>
        </a:hlink>
        <a:folHlink>
          <a:srgbClr val="AF67FF"/>
        </a:folHlink>
      </a:clrScheme>
      <a:clrMap bg1="lt1" tx1="dk1" bg2="lt2" tx2="dk2" accent1="accent1" accent2="accent2" accent3="accent3" accent4="accent4" accent5="accent5" accent6="accent6" hlink="hlink" folHlink="folHlink"/>
    </a:extraClrScheme>
    <a:extraClrScheme>
      <a:clrScheme name="Office Theme 4">
        <a:dk1>
          <a:srgbClr val="000000"/>
        </a:dk1>
        <a:lt1>
          <a:srgbClr val="DEF6F1"/>
        </a:lt1>
        <a:dk2>
          <a:srgbClr val="000000"/>
        </a:dk2>
        <a:lt2>
          <a:srgbClr val="969696"/>
        </a:lt2>
        <a:accent1>
          <a:srgbClr val="FFFFFF"/>
        </a:accent1>
        <a:accent2>
          <a:srgbClr val="8DC6FF"/>
        </a:accent2>
        <a:accent3>
          <a:srgbClr val="ECFAF7"/>
        </a:accent3>
        <a:accent4>
          <a:srgbClr val="000000"/>
        </a:accent4>
        <a:accent5>
          <a:srgbClr val="FFFFFF"/>
        </a:accent5>
        <a:accent6>
          <a:srgbClr val="7FB3E7"/>
        </a:accent6>
        <a:hlink>
          <a:srgbClr val="0066CC"/>
        </a:hlink>
        <a:folHlink>
          <a:srgbClr val="00A800"/>
        </a:folHlink>
      </a:clrScheme>
      <a:clrMap bg1="lt1" tx1="dk1" bg2="lt2" tx2="dk2" accent1="accent1" accent2="accent2" accent3="accent3" accent4="accent4" accent5="accent5" accent6="accent6" hlink="hlink" folHlink="folHlink"/>
    </a:extraClrScheme>
    <a:extraClrScheme>
      <a:clrScheme name="Office Theme 5">
        <a:dk1>
          <a:srgbClr val="000000"/>
        </a:dk1>
        <a:lt1>
          <a:srgbClr val="FFFFD9"/>
        </a:lt1>
        <a:dk2>
          <a:srgbClr val="000000"/>
        </a:dk2>
        <a:lt2>
          <a:srgbClr val="777777"/>
        </a:lt2>
        <a:accent1>
          <a:srgbClr val="FFFFF7"/>
        </a:accent1>
        <a:accent2>
          <a:srgbClr val="33CCCC"/>
        </a:accent2>
        <a:accent3>
          <a:srgbClr val="FFFFE9"/>
        </a:accent3>
        <a:accent4>
          <a:srgbClr val="000000"/>
        </a:accent4>
        <a:accent5>
          <a:srgbClr val="FFFFFA"/>
        </a:accent5>
        <a:accent6>
          <a:srgbClr val="2DB9B9"/>
        </a:accent6>
        <a:hlink>
          <a:srgbClr val="FF5050"/>
        </a:hlink>
        <a:folHlink>
          <a:srgbClr val="FF9900"/>
        </a:folHlink>
      </a:clrScheme>
      <a:clrMap bg1="lt1" tx1="dk1" bg2="lt2" tx2="dk2" accent1="accent1" accent2="accent2" accent3="accent3" accent4="accent4" accent5="accent5" accent6="accent6" hlink="hlink" folHlink="folHlink"/>
    </a:extraClrScheme>
    <a:extraClrScheme>
      <a:clrScheme name="Office Theme 6">
        <a:dk1>
          <a:srgbClr val="005A58"/>
        </a:dk1>
        <a:lt1>
          <a:srgbClr val="FFFFFF"/>
        </a:lt1>
        <a:dk2>
          <a:srgbClr val="008080"/>
        </a:dk2>
        <a:lt2>
          <a:srgbClr val="FFFF99"/>
        </a:lt2>
        <a:accent1>
          <a:srgbClr val="006462"/>
        </a:accent1>
        <a:accent2>
          <a:srgbClr val="6D6FC7"/>
        </a:accent2>
        <a:accent3>
          <a:srgbClr val="AAC0C0"/>
        </a:accent3>
        <a:accent4>
          <a:srgbClr val="DADADA"/>
        </a:accent4>
        <a:accent5>
          <a:srgbClr val="AAB8B7"/>
        </a:accent5>
        <a:accent6>
          <a:srgbClr val="6264B4"/>
        </a:accent6>
        <a:hlink>
          <a:srgbClr val="00FFFF"/>
        </a:hlink>
        <a:folHlink>
          <a:srgbClr val="00FF00"/>
        </a:folHlink>
      </a:clrScheme>
      <a:clrMap bg1="dk2" tx1="lt1" bg2="dk1" tx2="lt2" accent1="accent1" accent2="accent2" accent3="accent3" accent4="accent4" accent5="accent5" accent6="accent6" hlink="hlink" folHlink="folHlink"/>
    </a:extraClrScheme>
    <a:extraClrScheme>
      <a:clrScheme name="Office Theme 7">
        <a:dk1>
          <a:srgbClr val="5C1F00"/>
        </a:dk1>
        <a:lt1>
          <a:srgbClr val="FFFFFF"/>
        </a:lt1>
        <a:dk2>
          <a:srgbClr val="800000"/>
        </a:dk2>
        <a:lt2>
          <a:srgbClr val="DFD293"/>
        </a:lt2>
        <a:accent1>
          <a:srgbClr val="CC3300"/>
        </a:accent1>
        <a:accent2>
          <a:srgbClr val="BE7960"/>
        </a:accent2>
        <a:accent3>
          <a:srgbClr val="C0AAAA"/>
        </a:accent3>
        <a:accent4>
          <a:srgbClr val="DADADA"/>
        </a:accent4>
        <a:accent5>
          <a:srgbClr val="E2ADAA"/>
        </a:accent5>
        <a:accent6>
          <a:srgbClr val="AC6D56"/>
        </a:accent6>
        <a:hlink>
          <a:srgbClr val="FFFF99"/>
        </a:hlink>
        <a:folHlink>
          <a:srgbClr val="D3A219"/>
        </a:folHlink>
      </a:clrScheme>
      <a:clrMap bg1="dk2" tx1="lt1" bg2="dk1" tx2="lt2" accent1="accent1" accent2="accent2" accent3="accent3" accent4="accent4" accent5="accent5" accent6="accent6" hlink="hlink" folHlink="folHlink"/>
    </a:extraClrScheme>
    <a:extraClrScheme>
      <a:clrScheme name="Office Theme 8">
        <a:dk1>
          <a:srgbClr val="003366"/>
        </a:dk1>
        <a:lt1>
          <a:srgbClr val="FFFFFF"/>
        </a:lt1>
        <a:dk2>
          <a:srgbClr val="000099"/>
        </a:dk2>
        <a:lt2>
          <a:srgbClr val="CCFFFF"/>
        </a:lt2>
        <a:accent1>
          <a:srgbClr val="3366CC"/>
        </a:accent1>
        <a:accent2>
          <a:srgbClr val="00B000"/>
        </a:accent2>
        <a:accent3>
          <a:srgbClr val="AAAACA"/>
        </a:accent3>
        <a:accent4>
          <a:srgbClr val="DADADA"/>
        </a:accent4>
        <a:accent5>
          <a:srgbClr val="ADB8E2"/>
        </a:accent5>
        <a:accent6>
          <a:srgbClr val="009F00"/>
        </a:accent6>
        <a:hlink>
          <a:srgbClr val="66CCFF"/>
        </a:hlink>
        <a:folHlink>
          <a:srgbClr val="FFE701"/>
        </a:folHlink>
      </a:clrScheme>
      <a:clrMap bg1="dk2" tx1="lt1" bg2="dk1" tx2="lt2" accent1="accent1" accent2="accent2" accent3="accent3" accent4="accent4" accent5="accent5" accent6="accent6" hlink="hlink" folHlink="folHlink"/>
    </a:extraClrScheme>
    <a:extraClrScheme>
      <a:clrScheme name="Office Theme 9">
        <a:dk1>
          <a:srgbClr val="336699"/>
        </a:dk1>
        <a:lt1>
          <a:srgbClr val="FFFFFF"/>
        </a:lt1>
        <a:dk2>
          <a:srgbClr val="000000"/>
        </a:dk2>
        <a:lt2>
          <a:srgbClr val="E3EBF1"/>
        </a:lt2>
        <a:accent1>
          <a:srgbClr val="003399"/>
        </a:accent1>
        <a:accent2>
          <a:srgbClr val="468A4B"/>
        </a:accent2>
        <a:accent3>
          <a:srgbClr val="AAAAAA"/>
        </a:accent3>
        <a:accent4>
          <a:srgbClr val="DADADA"/>
        </a:accent4>
        <a:accent5>
          <a:srgbClr val="AAADCA"/>
        </a:accent5>
        <a:accent6>
          <a:srgbClr val="3F7D43"/>
        </a:accent6>
        <a:hlink>
          <a:srgbClr val="66CCFF"/>
        </a:hlink>
        <a:folHlink>
          <a:srgbClr val="F0E500"/>
        </a:folHlink>
      </a:clrScheme>
      <a:clrMap bg1="dk2" tx1="lt1" bg2="dk1" tx2="lt2" accent1="accent1" accent2="accent2" accent3="accent3" accent4="accent4" accent5="accent5" accent6="accent6" hlink="hlink" folHlink="folHlink"/>
    </a:extraClrScheme>
    <a:extraClrScheme>
      <a:clrScheme name="Office Theme 10">
        <a:dk1>
          <a:srgbClr val="777777"/>
        </a:dk1>
        <a:lt1>
          <a:srgbClr val="FFFFFF"/>
        </a:lt1>
        <a:dk2>
          <a:srgbClr val="686B5D"/>
        </a:dk2>
        <a:lt2>
          <a:srgbClr val="D1D1CB"/>
        </a:lt2>
        <a:accent1>
          <a:srgbClr val="909082"/>
        </a:accent1>
        <a:accent2>
          <a:srgbClr val="809EA8"/>
        </a:accent2>
        <a:accent3>
          <a:srgbClr val="B9BAB6"/>
        </a:accent3>
        <a:accent4>
          <a:srgbClr val="DADADA"/>
        </a:accent4>
        <a:accent5>
          <a:srgbClr val="C6C6C1"/>
        </a:accent5>
        <a:accent6>
          <a:srgbClr val="738F98"/>
        </a:accent6>
        <a:hlink>
          <a:srgbClr val="FFCC66"/>
        </a:hlink>
        <a:folHlink>
          <a:srgbClr val="E9DCB9"/>
        </a:folHlink>
      </a:clrScheme>
      <a:clrMap bg1="dk2" tx1="lt1" bg2="dk1" tx2="lt2" accent1="accent1" accent2="accent2" accent3="accent3" accent4="accent4" accent5="accent5" accent6="accent6" hlink="hlink" folHlink="folHlink"/>
    </a:extraClrScheme>
    <a:extraClrScheme>
      <a:clrScheme name="Office Theme 11">
        <a:dk1>
          <a:srgbClr val="3E3E5C"/>
        </a:dk1>
        <a:lt1>
          <a:srgbClr val="FFFFFF"/>
        </a:lt1>
        <a:dk2>
          <a:srgbClr val="666699"/>
        </a:dk2>
        <a:lt2>
          <a:srgbClr val="FFFFFF"/>
        </a:lt2>
        <a:accent1>
          <a:srgbClr val="60597B"/>
        </a:accent1>
        <a:accent2>
          <a:srgbClr val="6666FF"/>
        </a:accent2>
        <a:accent3>
          <a:srgbClr val="B8B8CA"/>
        </a:accent3>
        <a:accent4>
          <a:srgbClr val="DADADA"/>
        </a:accent4>
        <a:accent5>
          <a:srgbClr val="B6B5BF"/>
        </a:accent5>
        <a:accent6>
          <a:srgbClr val="5C5CE7"/>
        </a:accent6>
        <a:hlink>
          <a:srgbClr val="99CCFF"/>
        </a:hlink>
        <a:folHlink>
          <a:srgbClr val="FFFF99"/>
        </a:folHlink>
      </a:clrScheme>
      <a:clrMap bg1="dk2" tx1="lt1" bg2="dk1" tx2="lt2" accent1="accent1" accent2="accent2" accent3="accent3" accent4="accent4" accent5="accent5" accent6="accent6" hlink="hlink" folHlink="folHlink"/>
    </a:extraClrScheme>
    <a:extraClrScheme>
      <a:clrScheme name="Office Theme 12">
        <a:dk1>
          <a:srgbClr val="2D2015"/>
        </a:dk1>
        <a:lt1>
          <a:srgbClr val="FFFFFF"/>
        </a:lt1>
        <a:dk2>
          <a:srgbClr val="523E26"/>
        </a:dk2>
        <a:lt2>
          <a:srgbClr val="DFC08D"/>
        </a:lt2>
        <a:accent1>
          <a:srgbClr val="8C7B70"/>
        </a:accent1>
        <a:accent2>
          <a:srgbClr val="8F5F2F"/>
        </a:accent2>
        <a:accent3>
          <a:srgbClr val="B3AFAC"/>
        </a:accent3>
        <a:accent4>
          <a:srgbClr val="DADADA"/>
        </a:accent4>
        <a:accent5>
          <a:srgbClr val="C5BFBB"/>
        </a:accent5>
        <a:accent6>
          <a:srgbClr val="81552A"/>
        </a:accent6>
        <a:hlink>
          <a:srgbClr val="CCB400"/>
        </a:hlink>
        <a:folHlink>
          <a:srgbClr val="8C9EA0"/>
        </a:folHlink>
      </a:clrScheme>
      <a:clrMap bg1="dk2" tx1="lt1" bg2="dk1" tx2="lt2" accent1="accent1" accent2="accent2" accent3="accent3" accent4="accent4" accent5="accent5" accent6="accent6" hlink="hlink" folHlink="folHlink"/>
    </a:extraClrScheme>
  </a:extraClrSchemeLst>
  <a:extLst>
    <a:ext uri="{05A4C25C-085E-4340-85A3-A5531E510DB2}">
      <thm15:themeFamily xmlns:thm15="http://schemas.microsoft.com/office/thememl/2012/main" name="PJM_Widescreen" id="{CCCB7C1C-4E2C-41D0-A975-528CC51F3BC0}" vid="{2B650294-31F8-4B7D-80EE-9DE0F8430B2C}"/>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table" Target="../tables/table6.xml"/></Relationships>
</file>

<file path=xl/worksheets/_rels/sheet3.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2"/>
  <sheetViews>
    <sheetView tabSelected="1" zoomScale="90" zoomScaleNormal="90" workbookViewId="0">
      <selection activeCell="H6" sqref="H6"/>
    </sheetView>
  </sheetViews>
  <sheetFormatPr defaultRowHeight="14.25" x14ac:dyDescent="0.2"/>
  <cols>
    <col min="1" max="1" width="43" customWidth="1"/>
    <col min="2" max="2" width="9.125" customWidth="1"/>
    <col min="3" max="3" width="8.875" customWidth="1"/>
    <col min="13" max="13" width="8.25" customWidth="1"/>
    <col min="15" max="15" width="54.625" customWidth="1"/>
    <col min="16" max="16" width="20.875" bestFit="1" customWidth="1"/>
    <col min="21" max="21" width="11.875" bestFit="1" customWidth="1"/>
  </cols>
  <sheetData>
    <row r="1" spans="1:15" s="55" customFormat="1" ht="23.25" x14ac:dyDescent="0.35">
      <c r="A1" s="49" t="s">
        <v>72</v>
      </c>
    </row>
    <row r="2" spans="1:15" s="55" customFormat="1" ht="23.25" x14ac:dyDescent="0.35">
      <c r="A2" s="49" t="s">
        <v>101</v>
      </c>
    </row>
    <row r="3" spans="1:15" s="55" customFormat="1" ht="23.25" x14ac:dyDescent="0.35">
      <c r="B3" s="68"/>
      <c r="C3" s="68"/>
      <c r="D3" s="68"/>
      <c r="E3" s="68"/>
      <c r="F3" s="68"/>
      <c r="G3" s="68"/>
      <c r="H3" s="68"/>
      <c r="I3" s="68"/>
      <c r="J3" s="68"/>
      <c r="K3" s="68"/>
      <c r="L3" s="68"/>
      <c r="M3" s="68"/>
      <c r="N3" s="68"/>
      <c r="O3" s="68"/>
    </row>
    <row r="4" spans="1:15" ht="18" x14ac:dyDescent="0.25">
      <c r="A4" s="49"/>
    </row>
    <row r="5" spans="1:15" ht="15" thickBot="1" x14ac:dyDescent="0.25"/>
    <row r="6" spans="1:15" ht="24" thickBot="1" x14ac:dyDescent="0.4">
      <c r="A6" s="22" t="s">
        <v>22</v>
      </c>
      <c r="B6" s="22" t="s">
        <v>28</v>
      </c>
      <c r="C6" s="95" t="s">
        <v>29</v>
      </c>
      <c r="D6" s="96"/>
    </row>
    <row r="7" spans="1:15" ht="24" thickBot="1" x14ac:dyDescent="0.4">
      <c r="A7" s="23" t="s">
        <v>3</v>
      </c>
      <c r="B7" s="24">
        <v>50</v>
      </c>
      <c r="C7" s="97" t="s">
        <v>41</v>
      </c>
      <c r="D7" s="96"/>
    </row>
    <row r="8" spans="1:15" ht="24" thickBot="1" x14ac:dyDescent="0.4">
      <c r="A8" s="23" t="s">
        <v>4</v>
      </c>
      <c r="B8" s="23">
        <v>1</v>
      </c>
      <c r="C8" s="97" t="s">
        <v>46</v>
      </c>
      <c r="D8" s="96"/>
    </row>
    <row r="9" spans="1:15" ht="24" thickBot="1" x14ac:dyDescent="0.4">
      <c r="A9" s="23" t="s">
        <v>5</v>
      </c>
      <c r="B9" s="23">
        <v>15</v>
      </c>
      <c r="C9" s="97" t="s">
        <v>8</v>
      </c>
      <c r="D9" s="96"/>
    </row>
    <row r="10" spans="1:15" ht="24" thickBot="1" x14ac:dyDescent="0.4">
      <c r="A10" s="23" t="s">
        <v>6</v>
      </c>
      <c r="B10" s="23">
        <v>105</v>
      </c>
      <c r="C10" s="97" t="s">
        <v>8</v>
      </c>
      <c r="D10" s="96"/>
    </row>
    <row r="12" spans="1:15" ht="23.25" x14ac:dyDescent="0.35">
      <c r="A12" s="17"/>
      <c r="B12" s="17"/>
      <c r="C12" s="17"/>
    </row>
    <row r="13" spans="1:15" ht="23.25" x14ac:dyDescent="0.35">
      <c r="A13" s="17"/>
      <c r="B13" s="17"/>
      <c r="C13" s="17"/>
    </row>
    <row r="14" spans="1:15" ht="23.25" x14ac:dyDescent="0.35">
      <c r="A14" s="17"/>
      <c r="B14" s="17"/>
      <c r="C14" s="17"/>
    </row>
    <row r="16" spans="1:15" ht="18" x14ac:dyDescent="0.25">
      <c r="A16" s="49" t="s">
        <v>84</v>
      </c>
    </row>
    <row r="17" spans="1:13" x14ac:dyDescent="0.2">
      <c r="A17" s="25"/>
    </row>
    <row r="18" spans="1:13" ht="26.25" x14ac:dyDescent="0.4">
      <c r="A18" s="40" t="s">
        <v>73</v>
      </c>
      <c r="B18" s="41"/>
      <c r="C18" s="41"/>
      <c r="D18" s="41"/>
      <c r="E18" s="41"/>
      <c r="F18" s="41"/>
      <c r="G18" s="41"/>
      <c r="H18" s="41"/>
      <c r="I18" s="41"/>
      <c r="J18" s="41"/>
      <c r="K18" s="41"/>
      <c r="L18" s="41"/>
      <c r="M18" s="41"/>
    </row>
    <row r="19" spans="1:13" ht="53.25" customHeight="1" x14ac:dyDescent="0.35">
      <c r="A19" s="101" t="s">
        <v>74</v>
      </c>
      <c r="B19" s="101"/>
      <c r="C19" s="101"/>
      <c r="D19" s="101"/>
      <c r="E19" s="101"/>
      <c r="F19" s="101"/>
      <c r="G19" s="101"/>
      <c r="H19" s="101"/>
      <c r="I19" s="101"/>
      <c r="J19" s="101"/>
      <c r="K19" s="101"/>
      <c r="L19" s="101"/>
      <c r="M19" s="101"/>
    </row>
    <row r="20" spans="1:13" ht="33.75" customHeight="1" x14ac:dyDescent="0.35">
      <c r="A20" s="101" t="s">
        <v>43</v>
      </c>
      <c r="B20" s="101"/>
      <c r="C20" s="101"/>
      <c r="D20" s="101"/>
      <c r="E20" s="101"/>
      <c r="F20" s="101"/>
      <c r="G20" s="101"/>
      <c r="H20" s="101"/>
      <c r="I20" s="101"/>
      <c r="J20" s="101"/>
      <c r="K20" s="101"/>
      <c r="L20" s="101"/>
      <c r="M20" s="101"/>
    </row>
    <row r="21" spans="1:13" ht="53.25" customHeight="1" x14ac:dyDescent="0.35">
      <c r="A21" s="100" t="s">
        <v>93</v>
      </c>
      <c r="B21" s="78"/>
      <c r="C21" s="78"/>
      <c r="D21" s="78"/>
      <c r="E21" s="78"/>
      <c r="F21" s="78"/>
      <c r="G21" s="78"/>
      <c r="H21" s="78"/>
      <c r="I21" s="78"/>
      <c r="J21" s="78"/>
      <c r="K21" s="78"/>
      <c r="L21" s="78"/>
      <c r="M21" s="78"/>
    </row>
    <row r="22" spans="1:13" ht="20.25" x14ac:dyDescent="0.3">
      <c r="A22" s="10" t="s">
        <v>21</v>
      </c>
      <c r="B22" s="11" t="s">
        <v>9</v>
      </c>
      <c r="C22" s="11" t="s">
        <v>10</v>
      </c>
      <c r="D22" s="11" t="s">
        <v>11</v>
      </c>
      <c r="E22" s="11" t="s">
        <v>12</v>
      </c>
      <c r="F22" s="11" t="s">
        <v>13</v>
      </c>
      <c r="G22" s="11" t="s">
        <v>14</v>
      </c>
      <c r="H22" s="11" t="s">
        <v>15</v>
      </c>
      <c r="I22" s="11" t="s">
        <v>16</v>
      </c>
      <c r="J22" s="11" t="s">
        <v>17</v>
      </c>
      <c r="K22" s="11" t="s">
        <v>18</v>
      </c>
      <c r="L22" s="11" t="s">
        <v>19</v>
      </c>
      <c r="M22" s="11" t="s">
        <v>20</v>
      </c>
    </row>
    <row r="23" spans="1:13" ht="23.25" x14ac:dyDescent="0.35">
      <c r="A23" s="1" t="s">
        <v>2</v>
      </c>
      <c r="B23" s="8">
        <v>75</v>
      </c>
      <c r="C23" s="8">
        <v>75</v>
      </c>
      <c r="D23" s="8">
        <v>75</v>
      </c>
      <c r="E23" s="14">
        <v>45</v>
      </c>
      <c r="F23" s="14">
        <v>45</v>
      </c>
      <c r="G23" s="8">
        <v>75</v>
      </c>
      <c r="H23" s="21">
        <v>75</v>
      </c>
      <c r="I23" s="21">
        <v>75</v>
      </c>
      <c r="J23" s="21">
        <v>75</v>
      </c>
      <c r="K23" s="14">
        <v>35</v>
      </c>
      <c r="L23" s="14">
        <v>35</v>
      </c>
      <c r="M23" s="14">
        <v>35</v>
      </c>
    </row>
    <row r="24" spans="1:13" ht="23.25" x14ac:dyDescent="0.35">
      <c r="A24" s="1" t="s">
        <v>0</v>
      </c>
      <c r="B24" s="4">
        <v>65</v>
      </c>
      <c r="C24" s="4">
        <v>75</v>
      </c>
      <c r="D24" s="4">
        <f>C30</f>
        <v>80</v>
      </c>
      <c r="E24" s="4">
        <f t="shared" ref="E24:M24" si="0">D30</f>
        <v>85</v>
      </c>
      <c r="F24" s="4">
        <f t="shared" si="0"/>
        <v>80</v>
      </c>
      <c r="G24" s="4">
        <f t="shared" si="0"/>
        <v>75</v>
      </c>
      <c r="H24" s="4">
        <f t="shared" si="0"/>
        <v>80</v>
      </c>
      <c r="I24" s="4">
        <f t="shared" si="0"/>
        <v>85</v>
      </c>
      <c r="J24" s="4">
        <f t="shared" si="0"/>
        <v>90</v>
      </c>
      <c r="K24" s="4">
        <f t="shared" si="0"/>
        <v>95</v>
      </c>
      <c r="L24" s="4">
        <f t="shared" si="0"/>
        <v>90</v>
      </c>
      <c r="M24" s="4">
        <f t="shared" si="0"/>
        <v>85</v>
      </c>
    </row>
    <row r="25" spans="1:13" ht="23.25" x14ac:dyDescent="0.35">
      <c r="A25" s="16" t="s">
        <v>26</v>
      </c>
      <c r="B25" s="15">
        <f>MAX(B24-(5*$B$8),$B$9)</f>
        <v>60</v>
      </c>
      <c r="C25" s="15">
        <f t="shared" ref="C25:M25" si="1">MAX(C24-(5*$B$8),$B$9)</f>
        <v>70</v>
      </c>
      <c r="D25" s="15">
        <f t="shared" si="1"/>
        <v>75</v>
      </c>
      <c r="E25" s="15">
        <f t="shared" si="1"/>
        <v>80</v>
      </c>
      <c r="F25" s="15">
        <f t="shared" si="1"/>
        <v>75</v>
      </c>
      <c r="G25" s="15">
        <f t="shared" si="1"/>
        <v>70</v>
      </c>
      <c r="H25" s="15">
        <f t="shared" si="1"/>
        <v>75</v>
      </c>
      <c r="I25" s="15">
        <f t="shared" si="1"/>
        <v>80</v>
      </c>
      <c r="J25" s="15">
        <f t="shared" si="1"/>
        <v>85</v>
      </c>
      <c r="K25" s="15">
        <f t="shared" si="1"/>
        <v>90</v>
      </c>
      <c r="L25" s="15">
        <f t="shared" si="1"/>
        <v>85</v>
      </c>
      <c r="M25" s="15">
        <f t="shared" si="1"/>
        <v>80</v>
      </c>
    </row>
    <row r="26" spans="1:13" ht="23.25" x14ac:dyDescent="0.35">
      <c r="A26" s="5" t="s">
        <v>27</v>
      </c>
      <c r="B26" s="2">
        <f>MIN(B24+(5*$B$8),$B$10)</f>
        <v>70</v>
      </c>
      <c r="C26" s="2">
        <f t="shared" ref="C26:M26" si="2">MIN(C24+(5*$B$8),$B$10)</f>
        <v>80</v>
      </c>
      <c r="D26" s="2">
        <f t="shared" si="2"/>
        <v>85</v>
      </c>
      <c r="E26" s="2">
        <f t="shared" si="2"/>
        <v>90</v>
      </c>
      <c r="F26" s="2">
        <f t="shared" si="2"/>
        <v>85</v>
      </c>
      <c r="G26" s="2">
        <f t="shared" si="2"/>
        <v>80</v>
      </c>
      <c r="H26" s="2">
        <f t="shared" si="2"/>
        <v>85</v>
      </c>
      <c r="I26" s="2">
        <f t="shared" si="2"/>
        <v>90</v>
      </c>
      <c r="J26" s="2">
        <f t="shared" si="2"/>
        <v>95</v>
      </c>
      <c r="K26" s="2">
        <f t="shared" si="2"/>
        <v>100</v>
      </c>
      <c r="L26" s="2">
        <f t="shared" si="2"/>
        <v>95</v>
      </c>
      <c r="M26" s="2">
        <f t="shared" si="2"/>
        <v>90</v>
      </c>
    </row>
    <row r="27" spans="1:13" ht="23.25" x14ac:dyDescent="0.35">
      <c r="A27" s="1" t="s">
        <v>23</v>
      </c>
      <c r="B27" s="2">
        <v>70</v>
      </c>
      <c r="C27" s="4">
        <f t="shared" ref="C27:M27" si="3">MIN(MAX(B29,C24-(5*$B$8)),C24+5*$B$8)</f>
        <v>75</v>
      </c>
      <c r="D27" s="4">
        <f t="shared" si="3"/>
        <v>80</v>
      </c>
      <c r="E27" s="4">
        <f t="shared" si="3"/>
        <v>85</v>
      </c>
      <c r="F27" s="4">
        <f t="shared" si="3"/>
        <v>80</v>
      </c>
      <c r="G27" s="4">
        <f t="shared" si="3"/>
        <v>75</v>
      </c>
      <c r="H27" s="4">
        <f t="shared" si="3"/>
        <v>80</v>
      </c>
      <c r="I27" s="4">
        <f t="shared" si="3"/>
        <v>85</v>
      </c>
      <c r="J27" s="4">
        <f t="shared" si="3"/>
        <v>90</v>
      </c>
      <c r="K27" s="4">
        <f t="shared" si="3"/>
        <v>95</v>
      </c>
      <c r="L27" s="4">
        <f t="shared" si="3"/>
        <v>90</v>
      </c>
      <c r="M27" s="4">
        <f t="shared" si="3"/>
        <v>85</v>
      </c>
    </row>
    <row r="28" spans="1:13" ht="23.25" x14ac:dyDescent="0.35">
      <c r="A28" s="1"/>
      <c r="B28" s="2"/>
      <c r="C28" s="15"/>
      <c r="D28" s="15"/>
      <c r="E28" s="15"/>
      <c r="F28" s="15"/>
      <c r="G28" s="15"/>
      <c r="H28" s="15"/>
      <c r="I28" s="15"/>
      <c r="J28" s="15"/>
      <c r="K28" s="15"/>
      <c r="L28" s="15"/>
      <c r="M28" s="15"/>
    </row>
    <row r="29" spans="1:13" ht="23.25" x14ac:dyDescent="0.35">
      <c r="A29" s="1" t="s">
        <v>1</v>
      </c>
      <c r="B29" s="2">
        <v>75</v>
      </c>
      <c r="C29" s="15">
        <f>MIN(IF(C23&gt;=$B$7,C27+5,C27-5), $B$10)</f>
        <v>80</v>
      </c>
      <c r="D29" s="2">
        <f t="shared" ref="D29:M29" si="4">MIN(IF(D23&gt;=$B$7,D27+5,D27-5), $B$10)</f>
        <v>85</v>
      </c>
      <c r="E29" s="2">
        <f t="shared" si="4"/>
        <v>80</v>
      </c>
      <c r="F29" s="2">
        <f t="shared" si="4"/>
        <v>75</v>
      </c>
      <c r="G29" s="2">
        <f t="shared" si="4"/>
        <v>80</v>
      </c>
      <c r="H29" s="2">
        <f t="shared" si="4"/>
        <v>85</v>
      </c>
      <c r="I29" s="2">
        <f t="shared" si="4"/>
        <v>90</v>
      </c>
      <c r="J29" s="2">
        <f t="shared" si="4"/>
        <v>95</v>
      </c>
      <c r="K29" s="2">
        <f t="shared" si="4"/>
        <v>90</v>
      </c>
      <c r="L29" s="2">
        <f t="shared" si="4"/>
        <v>85</v>
      </c>
      <c r="M29" s="2">
        <f t="shared" si="4"/>
        <v>80</v>
      </c>
    </row>
    <row r="30" spans="1:13" ht="23.25" x14ac:dyDescent="0.35">
      <c r="A30" s="1" t="s">
        <v>76</v>
      </c>
      <c r="B30" s="4">
        <v>75</v>
      </c>
      <c r="C30" s="4">
        <v>80</v>
      </c>
      <c r="D30" s="4">
        <v>85</v>
      </c>
      <c r="E30" s="4">
        <v>80</v>
      </c>
      <c r="F30" s="4">
        <v>75</v>
      </c>
      <c r="G30" s="4">
        <v>80</v>
      </c>
      <c r="H30" s="4">
        <v>85</v>
      </c>
      <c r="I30" s="4">
        <v>90</v>
      </c>
      <c r="J30" s="4">
        <v>95</v>
      </c>
      <c r="K30" s="4">
        <v>90</v>
      </c>
      <c r="L30" s="4">
        <v>85</v>
      </c>
      <c r="M30" s="4">
        <v>80</v>
      </c>
    </row>
    <row r="31" spans="1:13" ht="23.25" x14ac:dyDescent="0.35">
      <c r="A31" s="18"/>
      <c r="B31" s="2"/>
      <c r="C31" s="2"/>
      <c r="D31" s="2"/>
      <c r="E31" s="2"/>
      <c r="F31" s="2"/>
      <c r="G31" s="2"/>
      <c r="H31" s="2"/>
      <c r="I31" s="2"/>
      <c r="J31" s="2"/>
      <c r="K31" s="2"/>
      <c r="L31" s="2"/>
      <c r="M31" s="2"/>
    </row>
    <row r="32" spans="1:13" ht="23.25" x14ac:dyDescent="0.35">
      <c r="A32" s="1" t="s">
        <v>7</v>
      </c>
      <c r="B32" s="15">
        <f>B29</f>
        <v>75</v>
      </c>
      <c r="C32" s="15">
        <f>IF(C23&gt;=$B$7,MIN(B32+($B$8*5),$B$10),MIN(B32-($B$8*5),$B$10))</f>
        <v>80</v>
      </c>
      <c r="D32" s="15">
        <f t="shared" ref="D32:M32" si="5">IF(D23&gt;=$B$7,MIN(C32+($B$8*5),$B$10),MIN(C32-($B$8*5),$B$10))</f>
        <v>85</v>
      </c>
      <c r="E32" s="15">
        <f t="shared" si="5"/>
        <v>80</v>
      </c>
      <c r="F32" s="15">
        <f t="shared" si="5"/>
        <v>75</v>
      </c>
      <c r="G32" s="15">
        <f t="shared" si="5"/>
        <v>80</v>
      </c>
      <c r="H32" s="15">
        <f t="shared" si="5"/>
        <v>85</v>
      </c>
      <c r="I32" s="15">
        <f t="shared" si="5"/>
        <v>90</v>
      </c>
      <c r="J32" s="15">
        <f t="shared" si="5"/>
        <v>95</v>
      </c>
      <c r="K32" s="15">
        <f t="shared" si="5"/>
        <v>90</v>
      </c>
      <c r="L32" s="15">
        <f t="shared" si="5"/>
        <v>85</v>
      </c>
      <c r="M32" s="15">
        <f t="shared" si="5"/>
        <v>80</v>
      </c>
    </row>
    <row r="33" spans="1:13" ht="46.5" x14ac:dyDescent="0.35">
      <c r="A33" s="26" t="s">
        <v>64</v>
      </c>
      <c r="B33" s="15">
        <f>ABS(B32-B30)</f>
        <v>0</v>
      </c>
      <c r="C33" s="15">
        <f t="shared" ref="C33:M33" si="6">ABS(C32-C30)</f>
        <v>0</v>
      </c>
      <c r="D33" s="15">
        <f t="shared" si="6"/>
        <v>0</v>
      </c>
      <c r="E33" s="15">
        <f t="shared" si="6"/>
        <v>0</v>
      </c>
      <c r="F33" s="15">
        <f t="shared" si="6"/>
        <v>0</v>
      </c>
      <c r="G33" s="15">
        <f t="shared" si="6"/>
        <v>0</v>
      </c>
      <c r="H33" s="15">
        <f t="shared" si="6"/>
        <v>0</v>
      </c>
      <c r="I33" s="15">
        <f t="shared" si="6"/>
        <v>0</v>
      </c>
      <c r="J33" s="15">
        <f t="shared" si="6"/>
        <v>0</v>
      </c>
      <c r="K33" s="15">
        <f t="shared" si="6"/>
        <v>0</v>
      </c>
      <c r="L33" s="15">
        <f t="shared" si="6"/>
        <v>0</v>
      </c>
      <c r="M33" s="15">
        <f t="shared" si="6"/>
        <v>0</v>
      </c>
    </row>
    <row r="34" spans="1:13" ht="23.25" x14ac:dyDescent="0.35">
      <c r="A34" s="1"/>
      <c r="B34" s="15"/>
      <c r="C34" s="15"/>
      <c r="D34" s="15"/>
      <c r="E34" s="15"/>
      <c r="F34" s="15"/>
      <c r="G34" s="15"/>
      <c r="H34" s="15"/>
      <c r="I34" s="15"/>
      <c r="J34" s="15"/>
      <c r="K34" s="15"/>
      <c r="L34" s="15"/>
      <c r="M34" s="15"/>
    </row>
    <row r="35" spans="1:13" ht="23.25" x14ac:dyDescent="0.35">
      <c r="A35" s="5" t="s">
        <v>24</v>
      </c>
      <c r="B35" s="15">
        <f>IF(B23&gt;=$B$7,$B$10,$B$9)</f>
        <v>105</v>
      </c>
      <c r="C35" s="15">
        <f t="shared" ref="C35:M35" si="7">IF(C23&gt;=$B$7,$B$10,$B$9)</f>
        <v>105</v>
      </c>
      <c r="D35" s="15">
        <f t="shared" si="7"/>
        <v>105</v>
      </c>
      <c r="E35" s="15">
        <f t="shared" si="7"/>
        <v>15</v>
      </c>
      <c r="F35" s="15">
        <f t="shared" si="7"/>
        <v>15</v>
      </c>
      <c r="G35" s="15">
        <f t="shared" si="7"/>
        <v>105</v>
      </c>
      <c r="H35" s="15">
        <f t="shared" si="7"/>
        <v>105</v>
      </c>
      <c r="I35" s="15">
        <f t="shared" si="7"/>
        <v>105</v>
      </c>
      <c r="J35" s="15">
        <f t="shared" si="7"/>
        <v>105</v>
      </c>
      <c r="K35" s="15">
        <f t="shared" si="7"/>
        <v>15</v>
      </c>
      <c r="L35" s="15">
        <f t="shared" si="7"/>
        <v>15</v>
      </c>
      <c r="M35" s="15">
        <f t="shared" si="7"/>
        <v>15</v>
      </c>
    </row>
    <row r="36" spans="1:13" ht="23.25" x14ac:dyDescent="0.35">
      <c r="A36" s="28" t="s">
        <v>25</v>
      </c>
      <c r="B36" s="2">
        <f>MIN(B27+(5*(B29-B27)/5),$B$10)</f>
        <v>75</v>
      </c>
      <c r="C36" s="2">
        <f>MIN(C27+(5*(C29-C27)/5),$B$10)</f>
        <v>80</v>
      </c>
      <c r="D36" s="2">
        <f t="shared" ref="D36:M36" si="8">MIN(D27+(5*(D29-D27)/5),$B$10)</f>
        <v>85</v>
      </c>
      <c r="E36" s="2">
        <f t="shared" si="8"/>
        <v>80</v>
      </c>
      <c r="F36" s="2">
        <f t="shared" si="8"/>
        <v>75</v>
      </c>
      <c r="G36" s="2">
        <f t="shared" si="8"/>
        <v>80</v>
      </c>
      <c r="H36" s="2">
        <f t="shared" si="8"/>
        <v>85</v>
      </c>
      <c r="I36" s="2">
        <f t="shared" si="8"/>
        <v>90</v>
      </c>
      <c r="J36" s="2">
        <f t="shared" si="8"/>
        <v>95</v>
      </c>
      <c r="K36" s="2">
        <f t="shared" si="8"/>
        <v>90</v>
      </c>
      <c r="L36" s="2">
        <f t="shared" si="8"/>
        <v>85</v>
      </c>
      <c r="M36" s="2">
        <f t="shared" si="8"/>
        <v>80</v>
      </c>
    </row>
    <row r="37" spans="1:13" ht="46.5" x14ac:dyDescent="0.35">
      <c r="A37" s="50" t="s">
        <v>65</v>
      </c>
      <c r="B37" s="2">
        <f>ABS(B36-B30)</f>
        <v>0</v>
      </c>
      <c r="C37" s="2">
        <f t="shared" ref="C37:M37" si="9">ABS(C36-C30)</f>
        <v>0</v>
      </c>
      <c r="D37" s="2">
        <f t="shared" si="9"/>
        <v>0</v>
      </c>
      <c r="E37" s="2">
        <f t="shared" si="9"/>
        <v>0</v>
      </c>
      <c r="F37" s="2">
        <f t="shared" si="9"/>
        <v>0</v>
      </c>
      <c r="G37" s="2">
        <f t="shared" si="9"/>
        <v>0</v>
      </c>
      <c r="H37" s="2">
        <f t="shared" si="9"/>
        <v>0</v>
      </c>
      <c r="I37" s="2">
        <f t="shared" si="9"/>
        <v>0</v>
      </c>
      <c r="J37" s="2">
        <f t="shared" si="9"/>
        <v>0</v>
      </c>
      <c r="K37" s="2">
        <f t="shared" si="9"/>
        <v>0</v>
      </c>
      <c r="L37" s="2">
        <f t="shared" si="9"/>
        <v>0</v>
      </c>
      <c r="M37" s="2">
        <f t="shared" si="9"/>
        <v>0</v>
      </c>
    </row>
    <row r="38" spans="1:13" ht="23.25" x14ac:dyDescent="0.35">
      <c r="A38" s="51" t="s">
        <v>63</v>
      </c>
      <c r="B38" s="52"/>
      <c r="C38" s="52"/>
      <c r="D38" s="52"/>
      <c r="E38" s="52"/>
      <c r="F38" s="52"/>
      <c r="G38" s="52"/>
      <c r="H38" s="52"/>
      <c r="I38" s="52"/>
      <c r="J38" s="52"/>
      <c r="K38" s="52"/>
      <c r="L38" s="52"/>
      <c r="M38" s="52"/>
    </row>
    <row r="39" spans="1:13" ht="72.75" customHeight="1" x14ac:dyDescent="0.35">
      <c r="A39" s="102" t="s">
        <v>85</v>
      </c>
      <c r="B39" s="103"/>
      <c r="C39" s="103"/>
      <c r="D39" s="103"/>
      <c r="E39" s="103"/>
      <c r="F39" s="103"/>
      <c r="G39" s="103"/>
      <c r="H39" s="103"/>
      <c r="I39" s="103"/>
      <c r="J39" s="103"/>
      <c r="K39" s="103"/>
      <c r="L39" s="103"/>
      <c r="M39" s="103"/>
    </row>
    <row r="40" spans="1:13" ht="34.5" customHeight="1" x14ac:dyDescent="0.2">
      <c r="A40" s="25"/>
    </row>
    <row r="41" spans="1:13" ht="26.25" x14ac:dyDescent="0.4">
      <c r="A41" s="30" t="s">
        <v>68</v>
      </c>
      <c r="B41" s="31"/>
      <c r="C41" s="31"/>
      <c r="D41" s="31"/>
      <c r="E41" s="31"/>
      <c r="F41" s="31"/>
      <c r="G41" s="31"/>
      <c r="H41" s="31"/>
      <c r="I41" s="31"/>
      <c r="J41" s="31"/>
      <c r="K41" s="31"/>
      <c r="L41" s="31"/>
      <c r="M41" s="31"/>
    </row>
    <row r="42" spans="1:13" ht="23.25" x14ac:dyDescent="0.35">
      <c r="A42" s="32" t="s">
        <v>87</v>
      </c>
      <c r="B42" s="31"/>
      <c r="C42" s="31"/>
      <c r="D42" s="31"/>
      <c r="E42" s="31"/>
      <c r="F42" s="31"/>
      <c r="G42" s="31"/>
      <c r="H42" s="31"/>
      <c r="I42" s="31"/>
      <c r="J42" s="31"/>
      <c r="K42" s="31"/>
      <c r="L42" s="31"/>
      <c r="M42" s="31"/>
    </row>
    <row r="43" spans="1:13" ht="48" customHeight="1" x14ac:dyDescent="0.2">
      <c r="A43" s="98" t="s">
        <v>86</v>
      </c>
      <c r="B43" s="98"/>
      <c r="C43" s="98"/>
      <c r="D43" s="98"/>
      <c r="E43" s="98"/>
      <c r="F43" s="98"/>
      <c r="G43" s="98"/>
      <c r="H43" s="98"/>
      <c r="I43" s="98"/>
      <c r="J43" s="98"/>
      <c r="K43" s="98"/>
      <c r="L43" s="98"/>
      <c r="M43" s="98"/>
    </row>
    <row r="44" spans="1:13" ht="20.25" x14ac:dyDescent="0.3">
      <c r="A44" s="10" t="s">
        <v>21</v>
      </c>
      <c r="B44" s="11" t="s">
        <v>9</v>
      </c>
      <c r="C44" s="11" t="s">
        <v>10</v>
      </c>
      <c r="D44" s="11" t="s">
        <v>11</v>
      </c>
      <c r="E44" s="11" t="s">
        <v>12</v>
      </c>
      <c r="F44" s="11" t="s">
        <v>13</v>
      </c>
      <c r="G44" s="11" t="s">
        <v>14</v>
      </c>
      <c r="H44" s="11" t="s">
        <v>15</v>
      </c>
      <c r="I44" s="11" t="s">
        <v>16</v>
      </c>
      <c r="J44" s="11" t="s">
        <v>17</v>
      </c>
      <c r="K44" s="11" t="s">
        <v>18</v>
      </c>
      <c r="L44" s="11" t="s">
        <v>19</v>
      </c>
      <c r="M44" s="11" t="s">
        <v>20</v>
      </c>
    </row>
    <row r="45" spans="1:13" ht="23.25" x14ac:dyDescent="0.35">
      <c r="A45" s="1" t="s">
        <v>2</v>
      </c>
      <c r="B45" s="3">
        <v>75</v>
      </c>
      <c r="C45" s="3">
        <v>75</v>
      </c>
      <c r="D45" s="3">
        <v>75</v>
      </c>
      <c r="E45" s="3">
        <v>75</v>
      </c>
      <c r="F45" s="3">
        <v>75</v>
      </c>
      <c r="G45" s="3">
        <v>75</v>
      </c>
      <c r="H45" s="3">
        <v>75</v>
      </c>
      <c r="I45" s="42">
        <v>35</v>
      </c>
      <c r="J45" s="42">
        <v>35</v>
      </c>
      <c r="K45" s="42">
        <v>35</v>
      </c>
      <c r="L45" s="42">
        <v>35</v>
      </c>
      <c r="M45" s="42">
        <v>35</v>
      </c>
    </row>
    <row r="46" spans="1:13" ht="23.25" x14ac:dyDescent="0.35">
      <c r="A46" s="1" t="s">
        <v>0</v>
      </c>
      <c r="B46" s="15">
        <v>50</v>
      </c>
      <c r="C46" s="15">
        <f>B52</f>
        <v>50</v>
      </c>
      <c r="D46" s="15">
        <f>C52</f>
        <v>50</v>
      </c>
      <c r="E46" s="15">
        <f t="shared" ref="E46:M46" si="10">D52</f>
        <v>50</v>
      </c>
      <c r="F46" s="15">
        <f t="shared" si="10"/>
        <v>50</v>
      </c>
      <c r="G46" s="15">
        <f t="shared" si="10"/>
        <v>50</v>
      </c>
      <c r="H46" s="15">
        <f t="shared" si="10"/>
        <v>50</v>
      </c>
      <c r="I46" s="15">
        <f t="shared" si="10"/>
        <v>50</v>
      </c>
      <c r="J46" s="15">
        <f t="shared" si="10"/>
        <v>50</v>
      </c>
      <c r="K46" s="15">
        <f t="shared" si="10"/>
        <v>50</v>
      </c>
      <c r="L46" s="15">
        <f t="shared" si="10"/>
        <v>50</v>
      </c>
      <c r="M46" s="15">
        <f t="shared" si="10"/>
        <v>50</v>
      </c>
    </row>
    <row r="47" spans="1:13" ht="23.25" x14ac:dyDescent="0.35">
      <c r="A47" s="16" t="s">
        <v>26</v>
      </c>
      <c r="B47" s="15">
        <f>MAX(B46-(5*$B$8),$B$9)</f>
        <v>45</v>
      </c>
      <c r="C47" s="15">
        <f t="shared" ref="C47:M47" si="11">MAX(C46-(5*$B$8),$B$9)</f>
        <v>45</v>
      </c>
      <c r="D47" s="15">
        <f t="shared" si="11"/>
        <v>45</v>
      </c>
      <c r="E47" s="15">
        <f t="shared" si="11"/>
        <v>45</v>
      </c>
      <c r="F47" s="15">
        <f t="shared" si="11"/>
        <v>45</v>
      </c>
      <c r="G47" s="15">
        <f t="shared" si="11"/>
        <v>45</v>
      </c>
      <c r="H47" s="15">
        <f t="shared" si="11"/>
        <v>45</v>
      </c>
      <c r="I47" s="15">
        <f t="shared" si="11"/>
        <v>45</v>
      </c>
      <c r="J47" s="15">
        <f t="shared" si="11"/>
        <v>45</v>
      </c>
      <c r="K47" s="15">
        <f t="shared" si="11"/>
        <v>45</v>
      </c>
      <c r="L47" s="15">
        <f t="shared" si="11"/>
        <v>45</v>
      </c>
      <c r="M47" s="15">
        <f t="shared" si="11"/>
        <v>45</v>
      </c>
    </row>
    <row r="48" spans="1:13" ht="23.25" x14ac:dyDescent="0.35">
      <c r="A48" s="5" t="s">
        <v>27</v>
      </c>
      <c r="B48" s="2">
        <f>MIN(B46+(5*$B$8),$B$10)</f>
        <v>55</v>
      </c>
      <c r="C48" s="2">
        <f t="shared" ref="C48:M48" si="12">MIN(C46+(5*$B$8),$B$10)</f>
        <v>55</v>
      </c>
      <c r="D48" s="2">
        <f t="shared" si="12"/>
        <v>55</v>
      </c>
      <c r="E48" s="2">
        <f t="shared" si="12"/>
        <v>55</v>
      </c>
      <c r="F48" s="2">
        <f t="shared" si="12"/>
        <v>55</v>
      </c>
      <c r="G48" s="2">
        <f t="shared" si="12"/>
        <v>55</v>
      </c>
      <c r="H48" s="2">
        <f t="shared" si="12"/>
        <v>55</v>
      </c>
      <c r="I48" s="2">
        <f t="shared" si="12"/>
        <v>55</v>
      </c>
      <c r="J48" s="2">
        <f t="shared" si="12"/>
        <v>55</v>
      </c>
      <c r="K48" s="2">
        <f t="shared" si="12"/>
        <v>55</v>
      </c>
      <c r="L48" s="2">
        <f t="shared" si="12"/>
        <v>55</v>
      </c>
      <c r="M48" s="2">
        <f t="shared" si="12"/>
        <v>55</v>
      </c>
    </row>
    <row r="49" spans="1:13" ht="23.25" x14ac:dyDescent="0.35">
      <c r="A49" s="1" t="s">
        <v>23</v>
      </c>
      <c r="B49" s="2">
        <v>50</v>
      </c>
      <c r="C49" s="4">
        <f t="shared" ref="C49:M49" si="13">MIN(MAX(B51,C46-(5*$B$8)),C46+5*$B$8)</f>
        <v>55</v>
      </c>
      <c r="D49" s="4">
        <f t="shared" si="13"/>
        <v>55</v>
      </c>
      <c r="E49" s="4">
        <f t="shared" si="13"/>
        <v>55</v>
      </c>
      <c r="F49" s="4">
        <f t="shared" si="13"/>
        <v>55</v>
      </c>
      <c r="G49" s="4">
        <f t="shared" si="13"/>
        <v>55</v>
      </c>
      <c r="H49" s="4">
        <f t="shared" si="13"/>
        <v>55</v>
      </c>
      <c r="I49" s="4">
        <f t="shared" si="13"/>
        <v>55</v>
      </c>
      <c r="J49" s="4">
        <f t="shared" si="13"/>
        <v>50</v>
      </c>
      <c r="K49" s="4">
        <f t="shared" si="13"/>
        <v>45</v>
      </c>
      <c r="L49" s="4">
        <f t="shared" si="13"/>
        <v>45</v>
      </c>
      <c r="M49" s="4">
        <f t="shared" si="13"/>
        <v>45</v>
      </c>
    </row>
    <row r="50" spans="1:13" ht="23.25" x14ac:dyDescent="0.35">
      <c r="A50" s="1"/>
      <c r="B50" s="2"/>
      <c r="C50" s="15"/>
      <c r="D50" s="15"/>
      <c r="E50" s="15"/>
      <c r="F50" s="15"/>
      <c r="G50" s="15"/>
      <c r="H50" s="15"/>
      <c r="I50" s="15"/>
      <c r="J50" s="15"/>
      <c r="K50" s="15"/>
      <c r="L50" s="15"/>
      <c r="M50" s="15"/>
    </row>
    <row r="51" spans="1:13" ht="23.25" x14ac:dyDescent="0.35">
      <c r="A51" s="1" t="s">
        <v>1</v>
      </c>
      <c r="B51" s="2">
        <v>55</v>
      </c>
      <c r="C51" s="2">
        <f>MIN(IF(C45&gt;=$B$7,C49+5,C49-5),$B$10)</f>
        <v>60</v>
      </c>
      <c r="D51" s="2">
        <f t="shared" ref="D51:M51" si="14">MIN(IF(D45&gt;=$B$7,D49+5,D49-5),$B$10)</f>
        <v>60</v>
      </c>
      <c r="E51" s="2">
        <f t="shared" si="14"/>
        <v>60</v>
      </c>
      <c r="F51" s="2">
        <f t="shared" si="14"/>
        <v>60</v>
      </c>
      <c r="G51" s="2">
        <f t="shared" si="14"/>
        <v>60</v>
      </c>
      <c r="H51" s="2">
        <f t="shared" si="14"/>
        <v>60</v>
      </c>
      <c r="I51" s="2">
        <f t="shared" si="14"/>
        <v>50</v>
      </c>
      <c r="J51" s="2">
        <f t="shared" si="14"/>
        <v>45</v>
      </c>
      <c r="K51" s="2">
        <f t="shared" si="14"/>
        <v>40</v>
      </c>
      <c r="L51" s="2">
        <f t="shared" si="14"/>
        <v>40</v>
      </c>
      <c r="M51" s="2">
        <f t="shared" si="14"/>
        <v>40</v>
      </c>
    </row>
    <row r="52" spans="1:13" ht="23.25" x14ac:dyDescent="0.35">
      <c r="A52" s="1" t="s">
        <v>76</v>
      </c>
      <c r="B52" s="2">
        <v>50</v>
      </c>
      <c r="C52" s="2">
        <v>50</v>
      </c>
      <c r="D52" s="2">
        <v>50</v>
      </c>
      <c r="E52" s="2">
        <v>50</v>
      </c>
      <c r="F52" s="2">
        <v>50</v>
      </c>
      <c r="G52" s="2">
        <v>50</v>
      </c>
      <c r="H52" s="2">
        <v>50</v>
      </c>
      <c r="I52" s="2">
        <v>50</v>
      </c>
      <c r="J52" s="2">
        <v>50</v>
      </c>
      <c r="K52" s="2">
        <v>50</v>
      </c>
      <c r="L52" s="2">
        <v>50</v>
      </c>
      <c r="M52" s="2">
        <v>50</v>
      </c>
    </row>
    <row r="53" spans="1:13" ht="23.25" x14ac:dyDescent="0.35">
      <c r="A53" s="18"/>
      <c r="B53" s="2"/>
      <c r="C53" s="2"/>
      <c r="D53" s="2"/>
      <c r="E53" s="2"/>
      <c r="F53" s="2"/>
      <c r="G53" s="2"/>
      <c r="H53" s="2"/>
      <c r="I53" s="2"/>
      <c r="J53" s="2"/>
      <c r="K53" s="2"/>
      <c r="L53" s="2"/>
      <c r="M53" s="2"/>
    </row>
    <row r="54" spans="1:13" ht="23.25" x14ac:dyDescent="0.35">
      <c r="A54" s="1" t="s">
        <v>7</v>
      </c>
      <c r="B54" s="15">
        <f>B51</f>
        <v>55</v>
      </c>
      <c r="C54" s="15">
        <f>IF(C45&gt;=$B$7,MIN(B54+($B$8*5),$B$10),MIN(B54-($B$8*5),$B$10))</f>
        <v>60</v>
      </c>
      <c r="D54" s="15">
        <f t="shared" ref="D54:M54" si="15">IF(D45&gt;=$B$7,MIN(C54+($B$8*5),$B$10),MIN(C54-($B$8*5),$B$10))</f>
        <v>65</v>
      </c>
      <c r="E54" s="15">
        <f t="shared" si="15"/>
        <v>70</v>
      </c>
      <c r="F54" s="15">
        <f t="shared" si="15"/>
        <v>75</v>
      </c>
      <c r="G54" s="15">
        <f t="shared" si="15"/>
        <v>80</v>
      </c>
      <c r="H54" s="15">
        <f t="shared" si="15"/>
        <v>85</v>
      </c>
      <c r="I54" s="15">
        <f t="shared" si="15"/>
        <v>80</v>
      </c>
      <c r="J54" s="15">
        <f t="shared" si="15"/>
        <v>75</v>
      </c>
      <c r="K54" s="15">
        <f t="shared" si="15"/>
        <v>70</v>
      </c>
      <c r="L54" s="15">
        <f t="shared" si="15"/>
        <v>65</v>
      </c>
      <c r="M54" s="15">
        <f t="shared" si="15"/>
        <v>60</v>
      </c>
    </row>
    <row r="55" spans="1:13" ht="46.5" x14ac:dyDescent="0.35">
      <c r="A55" s="26" t="s">
        <v>64</v>
      </c>
      <c r="B55" s="15">
        <f>ABS(B54-B52)</f>
        <v>5</v>
      </c>
      <c r="C55" s="15">
        <f t="shared" ref="C55:M55" si="16">ABS(C54-C52)</f>
        <v>10</v>
      </c>
      <c r="D55" s="15">
        <f t="shared" si="16"/>
        <v>15</v>
      </c>
      <c r="E55" s="15">
        <f t="shared" si="16"/>
        <v>20</v>
      </c>
      <c r="F55" s="15">
        <f t="shared" si="16"/>
        <v>25</v>
      </c>
      <c r="G55" s="15">
        <f t="shared" si="16"/>
        <v>30</v>
      </c>
      <c r="H55" s="15">
        <f t="shared" si="16"/>
        <v>35</v>
      </c>
      <c r="I55" s="15">
        <f t="shared" si="16"/>
        <v>30</v>
      </c>
      <c r="J55" s="15">
        <f t="shared" si="16"/>
        <v>25</v>
      </c>
      <c r="K55" s="15">
        <f t="shared" si="16"/>
        <v>20</v>
      </c>
      <c r="L55" s="15">
        <f t="shared" si="16"/>
        <v>15</v>
      </c>
      <c r="M55" s="15">
        <f t="shared" si="16"/>
        <v>10</v>
      </c>
    </row>
    <row r="56" spans="1:13" ht="23.25" x14ac:dyDescent="0.35">
      <c r="A56" s="1"/>
      <c r="B56" s="15"/>
      <c r="C56" s="15"/>
      <c r="D56" s="15"/>
      <c r="E56" s="15"/>
      <c r="F56" s="15"/>
      <c r="G56" s="15"/>
      <c r="H56" s="15"/>
      <c r="I56" s="15"/>
      <c r="J56" s="15"/>
      <c r="K56" s="15"/>
      <c r="L56" s="15"/>
      <c r="M56" s="15"/>
    </row>
    <row r="57" spans="1:13" ht="23.25" x14ac:dyDescent="0.35">
      <c r="A57" s="5" t="s">
        <v>24</v>
      </c>
      <c r="B57" s="15">
        <f>IF(B45&gt;=$B$7,$B$10,$B$9)</f>
        <v>105</v>
      </c>
      <c r="C57" s="15">
        <f t="shared" ref="C57:M57" si="17">IF(C45&gt;=$B$7,$B$10,$B$9)</f>
        <v>105</v>
      </c>
      <c r="D57" s="15">
        <f t="shared" si="17"/>
        <v>105</v>
      </c>
      <c r="E57" s="15">
        <f t="shared" si="17"/>
        <v>105</v>
      </c>
      <c r="F57" s="15">
        <f t="shared" si="17"/>
        <v>105</v>
      </c>
      <c r="G57" s="15">
        <f t="shared" si="17"/>
        <v>105</v>
      </c>
      <c r="H57" s="15">
        <f t="shared" si="17"/>
        <v>105</v>
      </c>
      <c r="I57" s="15">
        <f t="shared" si="17"/>
        <v>15</v>
      </c>
      <c r="J57" s="15">
        <f t="shared" si="17"/>
        <v>15</v>
      </c>
      <c r="K57" s="15">
        <f t="shared" si="17"/>
        <v>15</v>
      </c>
      <c r="L57" s="15">
        <f t="shared" si="17"/>
        <v>15</v>
      </c>
      <c r="M57" s="15">
        <f t="shared" si="17"/>
        <v>15</v>
      </c>
    </row>
    <row r="58" spans="1:13" ht="23.25" x14ac:dyDescent="0.35">
      <c r="A58" s="28" t="s">
        <v>25</v>
      </c>
      <c r="B58" s="2">
        <f>MIN(B49+(5*(B51-B49)/5),$B$10)</f>
        <v>55</v>
      </c>
      <c r="C58" s="2">
        <f>MIN(C49+(5*(C51-C49)/5),$B$10)</f>
        <v>60</v>
      </c>
      <c r="D58" s="2">
        <f t="shared" ref="D58:M58" si="18">MIN(D49+(5*(D51-D49)/5),$B$10)</f>
        <v>60</v>
      </c>
      <c r="E58" s="2">
        <f t="shared" si="18"/>
        <v>60</v>
      </c>
      <c r="F58" s="2">
        <f t="shared" si="18"/>
        <v>60</v>
      </c>
      <c r="G58" s="2">
        <f t="shared" si="18"/>
        <v>60</v>
      </c>
      <c r="H58" s="2">
        <f t="shared" si="18"/>
        <v>60</v>
      </c>
      <c r="I58" s="2">
        <f t="shared" si="18"/>
        <v>50</v>
      </c>
      <c r="J58" s="2">
        <f t="shared" si="18"/>
        <v>45</v>
      </c>
      <c r="K58" s="2">
        <f t="shared" si="18"/>
        <v>40</v>
      </c>
      <c r="L58" s="2">
        <f t="shared" si="18"/>
        <v>40</v>
      </c>
      <c r="M58" s="2">
        <f t="shared" si="18"/>
        <v>40</v>
      </c>
    </row>
    <row r="59" spans="1:13" ht="46.5" x14ac:dyDescent="0.35">
      <c r="A59" s="50" t="s">
        <v>65</v>
      </c>
      <c r="B59" s="2">
        <f>ABS(B58-B52)</f>
        <v>5</v>
      </c>
      <c r="C59" s="2">
        <f t="shared" ref="C59:M59" si="19">ABS(C58-C52)</f>
        <v>10</v>
      </c>
      <c r="D59" s="2">
        <f t="shared" si="19"/>
        <v>10</v>
      </c>
      <c r="E59" s="2">
        <f t="shared" si="19"/>
        <v>10</v>
      </c>
      <c r="F59" s="2">
        <f t="shared" si="19"/>
        <v>10</v>
      </c>
      <c r="G59" s="2">
        <f t="shared" si="19"/>
        <v>10</v>
      </c>
      <c r="H59" s="2">
        <f t="shared" si="19"/>
        <v>10</v>
      </c>
      <c r="I59" s="2">
        <f t="shared" si="19"/>
        <v>0</v>
      </c>
      <c r="J59" s="2">
        <f t="shared" si="19"/>
        <v>5</v>
      </c>
      <c r="K59" s="2">
        <f t="shared" si="19"/>
        <v>10</v>
      </c>
      <c r="L59" s="2">
        <f t="shared" si="19"/>
        <v>10</v>
      </c>
      <c r="M59" s="2">
        <f t="shared" si="19"/>
        <v>10</v>
      </c>
    </row>
    <row r="60" spans="1:13" ht="23.25" x14ac:dyDescent="0.35">
      <c r="A60" s="70" t="s">
        <v>75</v>
      </c>
      <c r="B60" s="69"/>
      <c r="C60" s="69"/>
      <c r="D60" s="69"/>
      <c r="E60" s="69"/>
      <c r="F60" s="69"/>
      <c r="G60" s="69"/>
      <c r="H60" s="69"/>
      <c r="I60" s="69"/>
      <c r="J60" s="69"/>
      <c r="K60" s="69"/>
      <c r="L60" s="69"/>
      <c r="M60" s="69"/>
    </row>
    <row r="61" spans="1:13" ht="49.5" customHeight="1" x14ac:dyDescent="0.35">
      <c r="A61" s="75" t="s">
        <v>94</v>
      </c>
      <c r="B61" s="76"/>
      <c r="C61" s="76"/>
      <c r="D61" s="76"/>
      <c r="E61" s="76"/>
      <c r="F61" s="76"/>
      <c r="G61" s="76"/>
      <c r="H61" s="76"/>
      <c r="I61" s="76"/>
      <c r="J61" s="76"/>
      <c r="K61" s="76"/>
      <c r="L61" s="76"/>
      <c r="M61" s="76"/>
    </row>
    <row r="62" spans="1:13" ht="46.5" customHeight="1" x14ac:dyDescent="0.35">
      <c r="A62" s="99" t="s">
        <v>88</v>
      </c>
      <c r="B62" s="99"/>
      <c r="C62" s="99"/>
      <c r="D62" s="99"/>
      <c r="E62" s="99"/>
      <c r="F62" s="99"/>
      <c r="G62" s="99"/>
      <c r="H62" s="99"/>
      <c r="I62" s="99"/>
      <c r="J62" s="99"/>
      <c r="K62" s="99"/>
      <c r="L62" s="99"/>
      <c r="M62" s="67"/>
    </row>
    <row r="63" spans="1:13" ht="46.5" customHeight="1" x14ac:dyDescent="0.2">
      <c r="A63" s="98" t="s">
        <v>77</v>
      </c>
      <c r="B63" s="98"/>
      <c r="C63" s="98"/>
      <c r="D63" s="98"/>
      <c r="E63" s="98"/>
      <c r="F63" s="98"/>
      <c r="G63" s="98"/>
      <c r="H63" s="98"/>
      <c r="I63" s="98"/>
      <c r="J63" s="98"/>
      <c r="K63" s="98"/>
      <c r="L63" s="98"/>
      <c r="M63" s="98"/>
    </row>
    <row r="64" spans="1:13" ht="146.25" customHeight="1" x14ac:dyDescent="0.35">
      <c r="A64" s="75" t="s">
        <v>95</v>
      </c>
      <c r="B64" s="76"/>
      <c r="C64" s="76"/>
      <c r="D64" s="76"/>
      <c r="E64" s="76"/>
      <c r="F64" s="76"/>
      <c r="G64" s="76"/>
      <c r="H64" s="76"/>
      <c r="I64" s="76"/>
      <c r="J64" s="76"/>
      <c r="K64" s="76"/>
      <c r="L64" s="76"/>
      <c r="M64" s="76"/>
    </row>
    <row r="65" spans="1:13" ht="56.25" customHeight="1" x14ac:dyDescent="0.2">
      <c r="A65" s="25"/>
    </row>
    <row r="66" spans="1:13" ht="33.950000000000003" customHeight="1" x14ac:dyDescent="0.35">
      <c r="A66" s="58" t="s">
        <v>69</v>
      </c>
      <c r="B66" s="59"/>
      <c r="C66" s="59"/>
      <c r="D66" s="59"/>
      <c r="E66" s="59"/>
      <c r="F66" s="59"/>
      <c r="G66" s="59"/>
      <c r="H66" s="59"/>
      <c r="I66" s="59"/>
      <c r="J66" s="59"/>
      <c r="K66" s="59"/>
      <c r="L66" s="59"/>
      <c r="M66" s="59"/>
    </row>
    <row r="67" spans="1:13" ht="29.1" customHeight="1" x14ac:dyDescent="0.35">
      <c r="A67" s="104" t="s">
        <v>78</v>
      </c>
      <c r="B67" s="105"/>
      <c r="C67" s="105"/>
      <c r="D67" s="105"/>
      <c r="E67" s="105"/>
      <c r="F67" s="105"/>
      <c r="G67" s="105"/>
      <c r="H67" s="105"/>
      <c r="I67" s="105"/>
      <c r="J67" s="105"/>
      <c r="K67" s="60"/>
      <c r="L67" s="60"/>
      <c r="M67" s="61"/>
    </row>
    <row r="68" spans="1:13" ht="31.5" customHeight="1" x14ac:dyDescent="0.35">
      <c r="A68" s="104" t="s">
        <v>79</v>
      </c>
      <c r="B68" s="105"/>
      <c r="C68" s="105"/>
      <c r="D68" s="105"/>
      <c r="E68" s="105"/>
      <c r="F68" s="105"/>
      <c r="G68" s="105"/>
      <c r="H68" s="105"/>
      <c r="I68" s="105"/>
      <c r="J68" s="105"/>
      <c r="K68" s="105"/>
      <c r="L68" s="105"/>
      <c r="M68" s="61"/>
    </row>
    <row r="69" spans="1:13" ht="42" customHeight="1" x14ac:dyDescent="0.35">
      <c r="A69" s="81" t="s">
        <v>80</v>
      </c>
      <c r="B69" s="84"/>
      <c r="C69" s="84"/>
      <c r="D69" s="84"/>
      <c r="E69" s="84"/>
      <c r="F69" s="84"/>
      <c r="G69" s="84"/>
      <c r="H69" s="84"/>
      <c r="I69" s="84"/>
      <c r="J69" s="84"/>
      <c r="K69" s="84"/>
      <c r="L69" s="84"/>
      <c r="M69" s="61"/>
    </row>
    <row r="70" spans="1:13" ht="20.25" x14ac:dyDescent="0.3">
      <c r="A70" s="10" t="s">
        <v>21</v>
      </c>
      <c r="B70" s="11" t="s">
        <v>9</v>
      </c>
      <c r="C70" s="11" t="s">
        <v>10</v>
      </c>
      <c r="D70" s="11" t="s">
        <v>11</v>
      </c>
      <c r="E70" s="11" t="s">
        <v>12</v>
      </c>
      <c r="F70" s="11" t="s">
        <v>13</v>
      </c>
      <c r="G70" s="11" t="s">
        <v>14</v>
      </c>
      <c r="H70" s="11" t="s">
        <v>15</v>
      </c>
      <c r="I70" s="11" t="s">
        <v>16</v>
      </c>
      <c r="J70" s="11" t="s">
        <v>17</v>
      </c>
      <c r="K70" s="11" t="s">
        <v>18</v>
      </c>
      <c r="L70" s="11" t="s">
        <v>19</v>
      </c>
      <c r="M70" s="11" t="s">
        <v>20</v>
      </c>
    </row>
    <row r="71" spans="1:13" ht="23.25" x14ac:dyDescent="0.35">
      <c r="A71" s="1" t="s">
        <v>2</v>
      </c>
      <c r="B71" s="3">
        <v>75</v>
      </c>
      <c r="C71" s="3">
        <v>75</v>
      </c>
      <c r="D71" s="3">
        <v>75</v>
      </c>
      <c r="E71" s="3">
        <v>75</v>
      </c>
      <c r="F71" s="3">
        <v>75</v>
      </c>
      <c r="G71" s="3">
        <v>75</v>
      </c>
      <c r="H71" s="3">
        <v>75</v>
      </c>
      <c r="I71" s="3">
        <v>75</v>
      </c>
      <c r="J71" s="3">
        <v>75</v>
      </c>
      <c r="K71" s="3">
        <v>75</v>
      </c>
      <c r="L71" s="3">
        <v>75</v>
      </c>
      <c r="M71" s="3">
        <v>75</v>
      </c>
    </row>
    <row r="72" spans="1:13" ht="57.75" customHeight="1" x14ac:dyDescent="0.35">
      <c r="A72" s="1" t="s">
        <v>0</v>
      </c>
      <c r="B72" s="1">
        <v>50</v>
      </c>
      <c r="C72" s="12">
        <f>B78</f>
        <v>54</v>
      </c>
      <c r="D72" s="15">
        <f t="shared" ref="D72" si="20">C78</f>
        <v>56</v>
      </c>
      <c r="E72" s="15">
        <f t="shared" ref="E72" si="21">D78</f>
        <v>61</v>
      </c>
      <c r="F72" s="15">
        <f t="shared" ref="F72" si="22">E78</f>
        <v>66</v>
      </c>
      <c r="G72" s="15">
        <f t="shared" ref="G72" si="23">F78</f>
        <v>71</v>
      </c>
      <c r="H72" s="15">
        <f t="shared" ref="H72" si="24">G78</f>
        <v>76</v>
      </c>
      <c r="I72" s="15">
        <f t="shared" ref="I72" si="25">H78</f>
        <v>81</v>
      </c>
      <c r="J72" s="15">
        <f t="shared" ref="J72" si="26">I78</f>
        <v>86</v>
      </c>
      <c r="K72" s="15">
        <f t="shared" ref="K72" si="27">J78</f>
        <v>91</v>
      </c>
      <c r="L72" s="15">
        <f t="shared" ref="L72" si="28">K78</f>
        <v>96</v>
      </c>
      <c r="M72" s="15">
        <f t="shared" ref="M72" si="29">L78</f>
        <v>101</v>
      </c>
    </row>
    <row r="73" spans="1:13" ht="23.25" x14ac:dyDescent="0.35">
      <c r="A73" s="16" t="s">
        <v>26</v>
      </c>
      <c r="B73" s="15">
        <f>MAX(B72-(5*$B$8),$B$9)</f>
        <v>45</v>
      </c>
      <c r="C73" s="15">
        <f t="shared" ref="C73:M73" si="30">MAX(C72-(5*$B$8),$B$9)</f>
        <v>49</v>
      </c>
      <c r="D73" s="15">
        <f t="shared" si="30"/>
        <v>51</v>
      </c>
      <c r="E73" s="15">
        <f t="shared" si="30"/>
        <v>56</v>
      </c>
      <c r="F73" s="15">
        <f t="shared" si="30"/>
        <v>61</v>
      </c>
      <c r="G73" s="15">
        <f t="shared" si="30"/>
        <v>66</v>
      </c>
      <c r="H73" s="15">
        <f t="shared" si="30"/>
        <v>71</v>
      </c>
      <c r="I73" s="15">
        <f t="shared" si="30"/>
        <v>76</v>
      </c>
      <c r="J73" s="15">
        <f t="shared" si="30"/>
        <v>81</v>
      </c>
      <c r="K73" s="15">
        <f t="shared" si="30"/>
        <v>86</v>
      </c>
      <c r="L73" s="15">
        <f t="shared" si="30"/>
        <v>91</v>
      </c>
      <c r="M73" s="15">
        <f t="shared" si="30"/>
        <v>96</v>
      </c>
    </row>
    <row r="74" spans="1:13" ht="23.25" x14ac:dyDescent="0.35">
      <c r="A74" s="5" t="s">
        <v>27</v>
      </c>
      <c r="B74" s="2">
        <f>MIN(B72+(5*$B$8),$B$10)</f>
        <v>55</v>
      </c>
      <c r="C74" s="2">
        <f t="shared" ref="C74:M74" si="31">MIN(C72+(5*$B$8),$B$10)</f>
        <v>59</v>
      </c>
      <c r="D74" s="2">
        <f t="shared" si="31"/>
        <v>61</v>
      </c>
      <c r="E74" s="2">
        <f t="shared" si="31"/>
        <v>66</v>
      </c>
      <c r="F74" s="2">
        <f t="shared" si="31"/>
        <v>71</v>
      </c>
      <c r="G74" s="2">
        <f t="shared" si="31"/>
        <v>76</v>
      </c>
      <c r="H74" s="2">
        <f t="shared" si="31"/>
        <v>81</v>
      </c>
      <c r="I74" s="2">
        <f t="shared" si="31"/>
        <v>86</v>
      </c>
      <c r="J74" s="2">
        <f t="shared" si="31"/>
        <v>91</v>
      </c>
      <c r="K74" s="2">
        <f t="shared" si="31"/>
        <v>96</v>
      </c>
      <c r="L74" s="2">
        <f t="shared" si="31"/>
        <v>101</v>
      </c>
      <c r="M74" s="2">
        <f t="shared" si="31"/>
        <v>105</v>
      </c>
    </row>
    <row r="75" spans="1:13" ht="23.25" x14ac:dyDescent="0.35">
      <c r="A75" s="1" t="s">
        <v>23</v>
      </c>
      <c r="B75" s="2">
        <v>50</v>
      </c>
      <c r="C75" s="4">
        <f>MIN(MAX(B77,C72-(5*$B$8)),C72+5*$B$8)</f>
        <v>55</v>
      </c>
      <c r="D75" s="4">
        <f t="shared" ref="D75" si="32">MIN(MAX(C77,D72-(5*$B$8)),D72+5*$B$8)</f>
        <v>60</v>
      </c>
      <c r="E75" s="4">
        <f t="shared" ref="E75" si="33">MIN(MAX(D77,E72-(5*$B$8)),E72+5*$B$8)</f>
        <v>65</v>
      </c>
      <c r="F75" s="4">
        <f t="shared" ref="F75" si="34">MIN(MAX(E77,F72-(5*$B$8)),F72+5*$B$8)</f>
        <v>70</v>
      </c>
      <c r="G75" s="4">
        <f t="shared" ref="G75" si="35">MIN(MAX(F77,G72-(5*$B$8)),G72+5*$B$8)</f>
        <v>75</v>
      </c>
      <c r="H75" s="4">
        <f t="shared" ref="H75" si="36">MIN(MAX(G77,H72-(5*$B$8)),H72+5*$B$8)</f>
        <v>80</v>
      </c>
      <c r="I75" s="4">
        <f t="shared" ref="I75" si="37">MIN(MAX(H77,I72-(5*$B$8)),I72+5*$B$8)</f>
        <v>85</v>
      </c>
      <c r="J75" s="4">
        <f t="shared" ref="J75" si="38">MIN(MAX(I77,J72-(5*$B$8)),J72+5*$B$8)</f>
        <v>90</v>
      </c>
      <c r="K75" s="4">
        <f t="shared" ref="K75" si="39">MIN(MAX(J77,K72-(5*$B$8)),K72+5*$B$8)</f>
        <v>95</v>
      </c>
      <c r="L75" s="4">
        <f t="shared" ref="L75" si="40">MIN(MAX(K77,L72-(5*$B$8)),L72+5*$B$8)</f>
        <v>100</v>
      </c>
      <c r="M75" s="4">
        <f t="shared" ref="M75" si="41">MIN(MAX(L77,M72-(5*$B$8)),M72+5*$B$8)</f>
        <v>105</v>
      </c>
    </row>
    <row r="76" spans="1:13" ht="23.25" x14ac:dyDescent="0.35">
      <c r="A76" s="1"/>
      <c r="B76" s="2"/>
      <c r="C76" s="15"/>
      <c r="D76" s="15"/>
      <c r="E76" s="15"/>
      <c r="F76" s="15"/>
      <c r="G76" s="15"/>
      <c r="H76" s="15"/>
      <c r="I76" s="15"/>
      <c r="J76" s="15"/>
      <c r="K76" s="15"/>
      <c r="L76" s="15"/>
      <c r="M76" s="15"/>
    </row>
    <row r="77" spans="1:13" ht="23.25" x14ac:dyDescent="0.35">
      <c r="A77" s="1" t="s">
        <v>1</v>
      </c>
      <c r="B77" s="2">
        <v>55</v>
      </c>
      <c r="C77" s="2">
        <f>MIN(IF(C71&gt;=$B$7,C75+5,C75-5), $B$10)</f>
        <v>60</v>
      </c>
      <c r="D77" s="2">
        <f t="shared" ref="D77:M77" si="42">MIN(IF(D71&gt;=$B$7,D75+5,D75-5), $B$10)</f>
        <v>65</v>
      </c>
      <c r="E77" s="2">
        <f t="shared" si="42"/>
        <v>70</v>
      </c>
      <c r="F77" s="2">
        <f t="shared" si="42"/>
        <v>75</v>
      </c>
      <c r="G77" s="2">
        <f t="shared" si="42"/>
        <v>80</v>
      </c>
      <c r="H77" s="2">
        <f t="shared" si="42"/>
        <v>85</v>
      </c>
      <c r="I77" s="2">
        <f t="shared" si="42"/>
        <v>90</v>
      </c>
      <c r="J77" s="2">
        <f t="shared" si="42"/>
        <v>95</v>
      </c>
      <c r="K77" s="2">
        <f t="shared" si="42"/>
        <v>100</v>
      </c>
      <c r="L77" s="2">
        <f t="shared" si="42"/>
        <v>105</v>
      </c>
      <c r="M77" s="2">
        <f t="shared" si="42"/>
        <v>105</v>
      </c>
    </row>
    <row r="78" spans="1:13" ht="57.75" customHeight="1" x14ac:dyDescent="0.35">
      <c r="A78" s="1" t="s">
        <v>76</v>
      </c>
      <c r="B78" s="12">
        <v>54</v>
      </c>
      <c r="C78" s="2">
        <v>56</v>
      </c>
      <c r="D78" s="2">
        <v>61</v>
      </c>
      <c r="E78" s="2">
        <v>66</v>
      </c>
      <c r="F78" s="2">
        <v>71</v>
      </c>
      <c r="G78" s="2">
        <v>76</v>
      </c>
      <c r="H78" s="15">
        <v>81</v>
      </c>
      <c r="I78" s="2">
        <v>86</v>
      </c>
      <c r="J78" s="2">
        <v>91</v>
      </c>
      <c r="K78" s="2">
        <v>96</v>
      </c>
      <c r="L78" s="2">
        <v>101</v>
      </c>
      <c r="M78" s="2">
        <v>105</v>
      </c>
    </row>
    <row r="79" spans="1:13" ht="23.25" x14ac:dyDescent="0.35">
      <c r="A79" s="18"/>
      <c r="B79" s="2"/>
      <c r="C79" s="2"/>
      <c r="D79" s="2"/>
      <c r="E79" s="2"/>
      <c r="F79" s="2"/>
      <c r="G79" s="2"/>
      <c r="H79" s="2"/>
      <c r="I79" s="2"/>
      <c r="J79" s="2"/>
      <c r="K79" s="2"/>
      <c r="L79" s="2"/>
      <c r="M79" s="2"/>
    </row>
    <row r="80" spans="1:13" ht="23.25" x14ac:dyDescent="0.35">
      <c r="A80" s="1" t="s">
        <v>7</v>
      </c>
      <c r="B80" s="15">
        <f>B77</f>
        <v>55</v>
      </c>
      <c r="C80" s="15">
        <f>IF(C71&gt;=$B$7,MIN(B80+($B$8*5),$B$10),MIN(B80-($B$8*5),$B$10))</f>
        <v>60</v>
      </c>
      <c r="D80" s="15">
        <f t="shared" ref="D80" si="43">IF(D71&gt;=$B$7,MIN(C80+($B$8*5),$B$10),MIN(C80-($B$8*5),$B$10))</f>
        <v>65</v>
      </c>
      <c r="E80" s="15">
        <f t="shared" ref="E80" si="44">IF(E71&gt;=$B$7,MIN(D80+($B$8*5),$B$10),MIN(D80-($B$8*5),$B$10))</f>
        <v>70</v>
      </c>
      <c r="F80" s="15">
        <f t="shared" ref="F80" si="45">IF(F71&gt;=$B$7,MIN(E80+($B$8*5),$B$10),MIN(E80-($B$8*5),$B$10))</f>
        <v>75</v>
      </c>
      <c r="G80" s="15">
        <f t="shared" ref="G80" si="46">IF(G71&gt;=$B$7,MIN(F80+($B$8*5),$B$10),MIN(F80-($B$8*5),$B$10))</f>
        <v>80</v>
      </c>
      <c r="H80" s="15">
        <f t="shared" ref="H80" si="47">IF(H71&gt;=$B$7,MIN(G80+($B$8*5),$B$10),MIN(G80-($B$8*5),$B$10))</f>
        <v>85</v>
      </c>
      <c r="I80" s="15">
        <f t="shared" ref="I80" si="48">IF(I71&gt;=$B$7,MIN(H80+($B$8*5),$B$10),MIN(H80-($B$8*5),$B$10))</f>
        <v>90</v>
      </c>
      <c r="J80" s="15">
        <f t="shared" ref="J80" si="49">IF(J71&gt;=$B$7,MIN(I80+($B$8*5),$B$10),MIN(I80-($B$8*5),$B$10))</f>
        <v>95</v>
      </c>
      <c r="K80" s="15">
        <f t="shared" ref="K80" si="50">IF(K71&gt;=$B$7,MIN(J80+($B$8*5),$B$10),MIN(J80-($B$8*5),$B$10))</f>
        <v>100</v>
      </c>
      <c r="L80" s="15">
        <f t="shared" ref="L80" si="51">IF(L71&gt;=$B$7,MIN(K80+($B$8*5),$B$10),MIN(K80-($B$8*5),$B$10))</f>
        <v>105</v>
      </c>
      <c r="M80" s="15">
        <f t="shared" ref="M80" si="52">IF(M71&gt;=$B$7,MIN(L80+($B$8*5),$B$10),MIN(L80-($B$8*5),$B$10))</f>
        <v>105</v>
      </c>
    </row>
    <row r="81" spans="1:13" ht="46.5" x14ac:dyDescent="0.35">
      <c r="A81" s="26" t="s">
        <v>64</v>
      </c>
      <c r="B81" s="15">
        <f>B80-B78</f>
        <v>1</v>
      </c>
      <c r="C81" s="15">
        <f t="shared" ref="C81:M81" si="53">C80-C78</f>
        <v>4</v>
      </c>
      <c r="D81" s="15">
        <f t="shared" si="53"/>
        <v>4</v>
      </c>
      <c r="E81" s="15">
        <f t="shared" si="53"/>
        <v>4</v>
      </c>
      <c r="F81" s="15">
        <f t="shared" si="53"/>
        <v>4</v>
      </c>
      <c r="G81" s="15">
        <f t="shared" si="53"/>
        <v>4</v>
      </c>
      <c r="H81" s="15">
        <f t="shared" si="53"/>
        <v>4</v>
      </c>
      <c r="I81" s="15">
        <f t="shared" si="53"/>
        <v>4</v>
      </c>
      <c r="J81" s="15">
        <f t="shared" si="53"/>
        <v>4</v>
      </c>
      <c r="K81" s="15">
        <f t="shared" si="53"/>
        <v>4</v>
      </c>
      <c r="L81" s="15">
        <f t="shared" si="53"/>
        <v>4</v>
      </c>
      <c r="M81" s="15">
        <f t="shared" si="53"/>
        <v>0</v>
      </c>
    </row>
    <row r="82" spans="1:13" ht="23.25" x14ac:dyDescent="0.35">
      <c r="A82" s="1"/>
      <c r="B82" s="15"/>
      <c r="C82" s="15"/>
      <c r="D82" s="15"/>
      <c r="E82" s="15"/>
      <c r="F82" s="15"/>
      <c r="G82" s="15"/>
      <c r="H82" s="15"/>
      <c r="I82" s="15"/>
      <c r="J82" s="15"/>
      <c r="K82" s="15"/>
      <c r="L82" s="15"/>
      <c r="M82" s="15"/>
    </row>
    <row r="83" spans="1:13" ht="23.25" x14ac:dyDescent="0.35">
      <c r="A83" s="5" t="s">
        <v>24</v>
      </c>
      <c r="B83" s="15">
        <f>IF(B71&gt;=$B$7,$B$10,$B$9)</f>
        <v>105</v>
      </c>
      <c r="C83" s="15">
        <f t="shared" ref="C83:M83" si="54">IF(C71&gt;=$B$7,$B$10,$B$9)</f>
        <v>105</v>
      </c>
      <c r="D83" s="15">
        <f t="shared" si="54"/>
        <v>105</v>
      </c>
      <c r="E83" s="15">
        <f t="shared" si="54"/>
        <v>105</v>
      </c>
      <c r="F83" s="15">
        <f t="shared" si="54"/>
        <v>105</v>
      </c>
      <c r="G83" s="15">
        <f t="shared" si="54"/>
        <v>105</v>
      </c>
      <c r="H83" s="15">
        <f t="shared" si="54"/>
        <v>105</v>
      </c>
      <c r="I83" s="15">
        <f t="shared" si="54"/>
        <v>105</v>
      </c>
      <c r="J83" s="15">
        <f t="shared" si="54"/>
        <v>105</v>
      </c>
      <c r="K83" s="15">
        <f t="shared" si="54"/>
        <v>105</v>
      </c>
      <c r="L83" s="15">
        <f t="shared" si="54"/>
        <v>105</v>
      </c>
      <c r="M83" s="15">
        <f t="shared" si="54"/>
        <v>105</v>
      </c>
    </row>
    <row r="84" spans="1:13" ht="23.25" x14ac:dyDescent="0.35">
      <c r="A84" s="28" t="s">
        <v>25</v>
      </c>
      <c r="B84" s="2">
        <f t="shared" ref="B84:M84" si="55">MIN(B75+(5*(B77-B75)/5),$B$10)</f>
        <v>55</v>
      </c>
      <c r="C84" s="2">
        <f t="shared" si="55"/>
        <v>60</v>
      </c>
      <c r="D84" s="2">
        <f t="shared" si="55"/>
        <v>65</v>
      </c>
      <c r="E84" s="2">
        <f t="shared" si="55"/>
        <v>70</v>
      </c>
      <c r="F84" s="2">
        <f t="shared" si="55"/>
        <v>75</v>
      </c>
      <c r="G84" s="2">
        <f t="shared" si="55"/>
        <v>80</v>
      </c>
      <c r="H84" s="2">
        <f t="shared" si="55"/>
        <v>85</v>
      </c>
      <c r="I84" s="2">
        <f t="shared" si="55"/>
        <v>90</v>
      </c>
      <c r="J84" s="2">
        <f t="shared" si="55"/>
        <v>95</v>
      </c>
      <c r="K84" s="2">
        <f t="shared" si="55"/>
        <v>100</v>
      </c>
      <c r="L84" s="2">
        <f t="shared" si="55"/>
        <v>105</v>
      </c>
      <c r="M84" s="2">
        <f t="shared" si="55"/>
        <v>105</v>
      </c>
    </row>
    <row r="85" spans="1:13" ht="46.5" x14ac:dyDescent="0.35">
      <c r="A85" s="50" t="s">
        <v>65</v>
      </c>
      <c r="B85" s="2">
        <f>ABS(B84-B78)</f>
        <v>1</v>
      </c>
      <c r="C85" s="2">
        <f t="shared" ref="C85" si="56">ABS(C84-C78)</f>
        <v>4</v>
      </c>
      <c r="D85" s="2">
        <f t="shared" ref="D85" si="57">ABS(D84-D78)</f>
        <v>4</v>
      </c>
      <c r="E85" s="2">
        <f t="shared" ref="E85" si="58">ABS(E84-E78)</f>
        <v>4</v>
      </c>
      <c r="F85" s="2">
        <f t="shared" ref="F85" si="59">ABS(F84-F78)</f>
        <v>4</v>
      </c>
      <c r="G85" s="2">
        <f t="shared" ref="G85" si="60">ABS(G84-G78)</f>
        <v>4</v>
      </c>
      <c r="H85" s="2">
        <f t="shared" ref="H85" si="61">ABS(H84-H78)</f>
        <v>4</v>
      </c>
      <c r="I85" s="2">
        <f t="shared" ref="I85" si="62">ABS(I84-I78)</f>
        <v>4</v>
      </c>
      <c r="J85" s="2">
        <f t="shared" ref="J85" si="63">ABS(J84-J78)</f>
        <v>4</v>
      </c>
      <c r="K85" s="2">
        <f t="shared" ref="K85" si="64">ABS(K84-K78)</f>
        <v>4</v>
      </c>
      <c r="L85" s="2">
        <f t="shared" ref="L85" si="65">ABS(L84-L78)</f>
        <v>4</v>
      </c>
      <c r="M85" s="2">
        <f t="shared" ref="M85" si="66">ABS(M84-M78)</f>
        <v>0</v>
      </c>
    </row>
    <row r="86" spans="1:13" ht="26.25" customHeight="1" x14ac:dyDescent="0.35">
      <c r="A86" s="62" t="s">
        <v>63</v>
      </c>
      <c r="B86" s="63"/>
      <c r="C86" s="63"/>
      <c r="D86" s="63"/>
      <c r="E86" s="63"/>
      <c r="F86" s="63"/>
      <c r="G86" s="63"/>
      <c r="H86" s="63"/>
      <c r="I86" s="63"/>
      <c r="J86" s="63"/>
      <c r="K86" s="63"/>
      <c r="L86" s="63"/>
      <c r="M86" s="63"/>
    </row>
    <row r="87" spans="1:13" ht="59.25" customHeight="1" x14ac:dyDescent="0.35">
      <c r="A87" s="81" t="s">
        <v>81</v>
      </c>
      <c r="B87" s="81"/>
      <c r="C87" s="81"/>
      <c r="D87" s="81"/>
      <c r="E87" s="81"/>
      <c r="F87" s="81"/>
      <c r="G87" s="81"/>
      <c r="H87" s="81"/>
      <c r="I87" s="81"/>
      <c r="J87" s="81"/>
      <c r="K87" s="81"/>
      <c r="L87" s="81"/>
      <c r="M87" s="76"/>
    </row>
    <row r="88" spans="1:13" ht="88.5" customHeight="1" x14ac:dyDescent="0.35">
      <c r="A88" s="84" t="s">
        <v>96</v>
      </c>
      <c r="B88" s="85"/>
      <c r="C88" s="85"/>
      <c r="D88" s="85"/>
      <c r="E88" s="85"/>
      <c r="F88" s="85"/>
      <c r="G88" s="85"/>
      <c r="H88" s="85"/>
      <c r="I88" s="85"/>
      <c r="J88" s="85"/>
      <c r="K88" s="85"/>
      <c r="L88" s="85"/>
      <c r="M88" s="85"/>
    </row>
    <row r="89" spans="1:13" ht="89.25" customHeight="1" x14ac:dyDescent="0.35">
      <c r="A89" s="86" t="s">
        <v>89</v>
      </c>
      <c r="B89" s="87"/>
      <c r="C89" s="87"/>
      <c r="D89" s="87"/>
      <c r="E89" s="87"/>
      <c r="F89" s="87"/>
      <c r="G89" s="87"/>
      <c r="H89" s="87"/>
      <c r="I89" s="87"/>
      <c r="J89" s="87"/>
      <c r="K89" s="87"/>
      <c r="L89" s="87"/>
      <c r="M89" s="87"/>
    </row>
    <row r="90" spans="1:13" ht="49.5" customHeight="1" x14ac:dyDescent="0.35">
      <c r="A90" s="71"/>
      <c r="B90" s="72"/>
      <c r="C90" s="72"/>
      <c r="D90" s="72"/>
      <c r="E90" s="72"/>
      <c r="F90" s="72"/>
      <c r="G90" s="72"/>
      <c r="H90" s="72"/>
      <c r="I90" s="72"/>
      <c r="J90" s="72"/>
      <c r="K90" s="72"/>
      <c r="L90" s="72"/>
      <c r="M90" s="72"/>
    </row>
    <row r="91" spans="1:13" ht="33.950000000000003" customHeight="1" x14ac:dyDescent="0.35">
      <c r="A91" s="64" t="s">
        <v>91</v>
      </c>
      <c r="B91" s="65"/>
      <c r="C91" s="65"/>
      <c r="D91" s="65"/>
      <c r="E91" s="65"/>
      <c r="F91" s="65"/>
      <c r="G91" s="65"/>
      <c r="H91" s="65"/>
      <c r="I91" s="65"/>
      <c r="J91" s="65"/>
      <c r="K91" s="65"/>
      <c r="L91" s="65"/>
      <c r="M91" s="65"/>
    </row>
    <row r="92" spans="1:13" ht="29.1" customHeight="1" x14ac:dyDescent="0.35">
      <c r="A92" s="88" t="s">
        <v>78</v>
      </c>
      <c r="B92" s="89"/>
      <c r="C92" s="89"/>
      <c r="D92" s="89"/>
      <c r="E92" s="89"/>
      <c r="F92" s="89"/>
      <c r="G92" s="89"/>
      <c r="H92" s="89"/>
      <c r="I92" s="89"/>
      <c r="J92" s="89"/>
      <c r="K92" s="90"/>
      <c r="L92" s="90"/>
      <c r="M92" s="90"/>
    </row>
    <row r="93" spans="1:13" ht="46.5" customHeight="1" x14ac:dyDescent="0.35">
      <c r="A93" s="91" t="s">
        <v>97</v>
      </c>
      <c r="B93" s="89"/>
      <c r="C93" s="89"/>
      <c r="D93" s="89"/>
      <c r="E93" s="89"/>
      <c r="F93" s="89"/>
      <c r="G93" s="89"/>
      <c r="H93" s="89"/>
      <c r="I93" s="89"/>
      <c r="J93" s="89"/>
      <c r="K93" s="89"/>
      <c r="L93" s="89"/>
      <c r="M93" s="90"/>
    </row>
    <row r="94" spans="1:13" ht="59.25" customHeight="1" x14ac:dyDescent="0.35">
      <c r="A94" s="91" t="s">
        <v>80</v>
      </c>
      <c r="B94" s="92"/>
      <c r="C94" s="92"/>
      <c r="D94" s="92"/>
      <c r="E94" s="92"/>
      <c r="F94" s="92"/>
      <c r="G94" s="92"/>
      <c r="H94" s="92"/>
      <c r="I94" s="92"/>
      <c r="J94" s="92"/>
      <c r="K94" s="92"/>
      <c r="L94" s="92"/>
      <c r="M94" s="76"/>
    </row>
    <row r="95" spans="1:13" ht="20.25" x14ac:dyDescent="0.3">
      <c r="A95" s="10" t="s">
        <v>21</v>
      </c>
      <c r="B95" s="11" t="s">
        <v>9</v>
      </c>
      <c r="C95" s="11" t="s">
        <v>10</v>
      </c>
      <c r="D95" s="11" t="s">
        <v>11</v>
      </c>
      <c r="E95" s="11" t="s">
        <v>12</v>
      </c>
      <c r="F95" s="11" t="s">
        <v>13</v>
      </c>
      <c r="G95" s="11" t="s">
        <v>14</v>
      </c>
      <c r="H95" s="11" t="s">
        <v>15</v>
      </c>
      <c r="I95" s="11" t="s">
        <v>16</v>
      </c>
      <c r="J95" s="11" t="s">
        <v>17</v>
      </c>
      <c r="K95" s="11" t="s">
        <v>18</v>
      </c>
      <c r="L95" s="11" t="s">
        <v>19</v>
      </c>
      <c r="M95" s="11" t="s">
        <v>20</v>
      </c>
    </row>
    <row r="96" spans="1:13" ht="23.25" x14ac:dyDescent="0.35">
      <c r="A96" s="1" t="s">
        <v>2</v>
      </c>
      <c r="B96" s="3">
        <v>75</v>
      </c>
      <c r="C96" s="3">
        <v>75</v>
      </c>
      <c r="D96" s="3">
        <v>75</v>
      </c>
      <c r="E96" s="3">
        <v>75</v>
      </c>
      <c r="F96" s="3">
        <v>75</v>
      </c>
      <c r="G96" s="3">
        <v>75</v>
      </c>
      <c r="H96" s="3">
        <v>75</v>
      </c>
      <c r="I96" s="3">
        <v>75</v>
      </c>
      <c r="J96" s="3">
        <v>75</v>
      </c>
      <c r="K96" s="3">
        <v>75</v>
      </c>
      <c r="L96" s="3">
        <v>75</v>
      </c>
      <c r="M96" s="3">
        <v>75</v>
      </c>
    </row>
    <row r="97" spans="1:14" ht="57.75" customHeight="1" x14ac:dyDescent="0.35">
      <c r="A97" s="1" t="s">
        <v>0</v>
      </c>
      <c r="B97" s="1">
        <v>50</v>
      </c>
      <c r="C97" s="15">
        <f>B103</f>
        <v>75</v>
      </c>
      <c r="D97" s="15">
        <f t="shared" ref="D97" si="67">C103</f>
        <v>85</v>
      </c>
      <c r="E97" s="15">
        <f t="shared" ref="E97" si="68">D103</f>
        <v>95</v>
      </c>
      <c r="F97" s="15">
        <f t="shared" ref="F97" si="69">E103</f>
        <v>105</v>
      </c>
      <c r="G97" s="15">
        <f t="shared" ref="G97" si="70">F103</f>
        <v>105</v>
      </c>
      <c r="H97" s="15">
        <f t="shared" ref="H97" si="71">G103</f>
        <v>105</v>
      </c>
      <c r="I97" s="15">
        <f t="shared" ref="I97" si="72">H103</f>
        <v>105</v>
      </c>
      <c r="J97" s="15">
        <f t="shared" ref="J97" si="73">I103</f>
        <v>105</v>
      </c>
      <c r="K97" s="15">
        <f t="shared" ref="K97" si="74">J103</f>
        <v>105</v>
      </c>
      <c r="L97" s="15">
        <f t="shared" ref="L97" si="75">K103</f>
        <v>105</v>
      </c>
      <c r="M97" s="15">
        <f t="shared" ref="M97" si="76">L103</f>
        <v>105</v>
      </c>
    </row>
    <row r="98" spans="1:14" ht="23.25" x14ac:dyDescent="0.35">
      <c r="A98" s="16" t="s">
        <v>26</v>
      </c>
      <c r="B98" s="15">
        <f>MAX(B97-(5*$B$8),$B$9)</f>
        <v>45</v>
      </c>
      <c r="C98" s="15">
        <f t="shared" ref="C98:M98" si="77">MAX(C97-(5*$B$8),$B$9)</f>
        <v>70</v>
      </c>
      <c r="D98" s="15">
        <f t="shared" si="77"/>
        <v>80</v>
      </c>
      <c r="E98" s="15">
        <f t="shared" si="77"/>
        <v>90</v>
      </c>
      <c r="F98" s="15">
        <f t="shared" si="77"/>
        <v>100</v>
      </c>
      <c r="G98" s="15">
        <f t="shared" si="77"/>
        <v>100</v>
      </c>
      <c r="H98" s="15">
        <f t="shared" si="77"/>
        <v>100</v>
      </c>
      <c r="I98" s="15">
        <f t="shared" si="77"/>
        <v>100</v>
      </c>
      <c r="J98" s="15">
        <f t="shared" si="77"/>
        <v>100</v>
      </c>
      <c r="K98" s="15">
        <f t="shared" si="77"/>
        <v>100</v>
      </c>
      <c r="L98" s="15">
        <f t="shared" si="77"/>
        <v>100</v>
      </c>
      <c r="M98" s="15">
        <f t="shared" si="77"/>
        <v>100</v>
      </c>
    </row>
    <row r="99" spans="1:14" ht="23.25" x14ac:dyDescent="0.35">
      <c r="A99" s="5" t="s">
        <v>27</v>
      </c>
      <c r="B99" s="2">
        <f>MIN(B97+(5*$B$8),$B$10)</f>
        <v>55</v>
      </c>
      <c r="C99" s="2">
        <f t="shared" ref="C99:M99" si="78">MIN(C97+(5*$B$8),$B$10)</f>
        <v>80</v>
      </c>
      <c r="D99" s="2">
        <f t="shared" si="78"/>
        <v>90</v>
      </c>
      <c r="E99" s="2">
        <f t="shared" si="78"/>
        <v>100</v>
      </c>
      <c r="F99" s="2">
        <f t="shared" si="78"/>
        <v>105</v>
      </c>
      <c r="G99" s="2">
        <f t="shared" si="78"/>
        <v>105</v>
      </c>
      <c r="H99" s="2">
        <f t="shared" si="78"/>
        <v>105</v>
      </c>
      <c r="I99" s="2">
        <f t="shared" si="78"/>
        <v>105</v>
      </c>
      <c r="J99" s="2">
        <f t="shared" si="78"/>
        <v>105</v>
      </c>
      <c r="K99" s="2">
        <f t="shared" si="78"/>
        <v>105</v>
      </c>
      <c r="L99" s="2">
        <f t="shared" si="78"/>
        <v>105</v>
      </c>
      <c r="M99" s="2">
        <f t="shared" si="78"/>
        <v>105</v>
      </c>
    </row>
    <row r="100" spans="1:14" ht="23.25" x14ac:dyDescent="0.35">
      <c r="A100" s="1" t="s">
        <v>23</v>
      </c>
      <c r="B100" s="2">
        <v>50</v>
      </c>
      <c r="C100" s="4">
        <f t="shared" ref="C100" si="79">MIN(MAX(B102,C97-(5*$B$8)),C97+5*$B$8)</f>
        <v>70</v>
      </c>
      <c r="D100" s="4">
        <f t="shared" ref="D100" si="80">MIN(MAX(C102,D97-(5*$B$8)),D97+5*$B$8)</f>
        <v>80</v>
      </c>
      <c r="E100" s="4">
        <f t="shared" ref="E100" si="81">MIN(MAX(D102,E97-(5*$B$8)),E97+5*$B$8)</f>
        <v>90</v>
      </c>
      <c r="F100" s="4">
        <f t="shared" ref="F100" si="82">MIN(MAX(E102,F97-(5*$B$8)),F97+5*$B$8)</f>
        <v>100</v>
      </c>
      <c r="G100" s="4">
        <f t="shared" ref="G100" si="83">MIN(MAX(F102,G97-(5*$B$8)),G97+5*$B$8)</f>
        <v>105</v>
      </c>
      <c r="H100" s="4">
        <f t="shared" ref="H100" si="84">MIN(MAX(G102,H97-(5*$B$8)),H97+5*$B$8)</f>
        <v>105</v>
      </c>
      <c r="I100" s="4">
        <f t="shared" ref="I100" si="85">MIN(MAX(H102,I97-(5*$B$8)),I97+5*$B$8)</f>
        <v>105</v>
      </c>
      <c r="J100" s="4">
        <f t="shared" ref="J100" si="86">MIN(MAX(I102,J97-(5*$B$8)),J97+5*$B$8)</f>
        <v>105</v>
      </c>
      <c r="K100" s="4">
        <f t="shared" ref="K100" si="87">MIN(MAX(J102,K97-(5*$B$8)),K97+5*$B$8)</f>
        <v>105</v>
      </c>
      <c r="L100" s="4">
        <f t="shared" ref="L100" si="88">MIN(MAX(K102,L97-(5*$B$8)),L97+5*$B$8)</f>
        <v>105</v>
      </c>
      <c r="M100" s="4">
        <f t="shared" ref="M100" si="89">MIN(MAX(L102,M97-(5*$B$8)),M97+5*$B$8)</f>
        <v>105</v>
      </c>
    </row>
    <row r="101" spans="1:14" ht="23.25" x14ac:dyDescent="0.35">
      <c r="A101" s="1"/>
      <c r="B101" s="2"/>
      <c r="C101" s="15"/>
      <c r="D101" s="15"/>
      <c r="E101" s="15"/>
      <c r="F101" s="15"/>
      <c r="G101" s="15"/>
      <c r="H101" s="15"/>
      <c r="I101" s="15"/>
      <c r="J101" s="15"/>
      <c r="K101" s="15"/>
      <c r="L101" s="15"/>
      <c r="M101" s="15"/>
    </row>
    <row r="102" spans="1:14" ht="23.25" x14ac:dyDescent="0.35">
      <c r="A102" s="1" t="s">
        <v>1</v>
      </c>
      <c r="B102" s="2">
        <v>55</v>
      </c>
      <c r="C102" s="2">
        <f>MIN(IF(C96&gt;=$B$7,C100+5,C100-5), $B$10)</f>
        <v>75</v>
      </c>
      <c r="D102" s="2">
        <f t="shared" ref="D102:M102" si="90">MIN(IF(D96&gt;=$B$7,D100+5,D100-5), $B$10)</f>
        <v>85</v>
      </c>
      <c r="E102" s="2">
        <f t="shared" si="90"/>
        <v>95</v>
      </c>
      <c r="F102" s="2">
        <f t="shared" si="90"/>
        <v>105</v>
      </c>
      <c r="G102" s="2">
        <f t="shared" si="90"/>
        <v>105</v>
      </c>
      <c r="H102" s="2">
        <f t="shared" si="90"/>
        <v>105</v>
      </c>
      <c r="I102" s="2">
        <f t="shared" si="90"/>
        <v>105</v>
      </c>
      <c r="J102" s="2">
        <f t="shared" si="90"/>
        <v>105</v>
      </c>
      <c r="K102" s="2">
        <f t="shared" si="90"/>
        <v>105</v>
      </c>
      <c r="L102" s="2">
        <f t="shared" si="90"/>
        <v>105</v>
      </c>
      <c r="M102" s="2">
        <f t="shared" si="90"/>
        <v>105</v>
      </c>
    </row>
    <row r="103" spans="1:14" ht="57.75" customHeight="1" x14ac:dyDescent="0.35">
      <c r="A103" s="1" t="s">
        <v>76</v>
      </c>
      <c r="B103" s="12">
        <v>75</v>
      </c>
      <c r="C103" s="2">
        <v>85</v>
      </c>
      <c r="D103" s="2">
        <v>95</v>
      </c>
      <c r="E103" s="2">
        <v>105</v>
      </c>
      <c r="F103" s="2">
        <v>105</v>
      </c>
      <c r="G103" s="2">
        <v>105</v>
      </c>
      <c r="H103" s="15">
        <v>105</v>
      </c>
      <c r="I103" s="2">
        <v>105</v>
      </c>
      <c r="J103" s="2">
        <v>105</v>
      </c>
      <c r="K103" s="2">
        <v>105</v>
      </c>
      <c r="L103" s="2">
        <v>105</v>
      </c>
      <c r="M103" s="2">
        <v>105</v>
      </c>
    </row>
    <row r="104" spans="1:14" ht="23.25" x14ac:dyDescent="0.35">
      <c r="A104" s="18"/>
      <c r="B104" s="2"/>
      <c r="C104" s="2"/>
      <c r="D104" s="2"/>
      <c r="E104" s="2"/>
      <c r="F104" s="2"/>
      <c r="G104" s="2"/>
      <c r="H104" s="2"/>
      <c r="I104" s="2"/>
      <c r="J104" s="2"/>
      <c r="K104" s="2"/>
      <c r="L104" s="2"/>
      <c r="M104" s="2"/>
    </row>
    <row r="105" spans="1:14" ht="23.25" x14ac:dyDescent="0.35">
      <c r="A105" s="1" t="s">
        <v>7</v>
      </c>
      <c r="B105" s="15">
        <f>B102</f>
        <v>55</v>
      </c>
      <c r="C105" s="15">
        <f>IF(C96&gt;=$B$7,MIN(B105+($B$8*5),$B$10),MIN(B105-($B$8*5),$B$10))</f>
        <v>60</v>
      </c>
      <c r="D105" s="15">
        <f t="shared" ref="D105" si="91">IF(D96&gt;=$B$7,MIN(C105+($B$8*5),$B$10),MIN(C105-($B$8*5),$B$10))</f>
        <v>65</v>
      </c>
      <c r="E105" s="15">
        <f t="shared" ref="E105" si="92">IF(E96&gt;=$B$7,MIN(D105+($B$8*5),$B$10),MIN(D105-($B$8*5),$B$10))</f>
        <v>70</v>
      </c>
      <c r="F105" s="15">
        <f t="shared" ref="F105" si="93">IF(F96&gt;=$B$7,MIN(E105+($B$8*5),$B$10),MIN(E105-($B$8*5),$B$10))</f>
        <v>75</v>
      </c>
      <c r="G105" s="15">
        <f t="shared" ref="G105" si="94">IF(G96&gt;=$B$7,MIN(F105+($B$8*5),$B$10),MIN(F105-($B$8*5),$B$10))</f>
        <v>80</v>
      </c>
      <c r="H105" s="15">
        <f t="shared" ref="H105" si="95">IF(H96&gt;=$B$7,MIN(G105+($B$8*5),$B$10),MIN(G105-($B$8*5),$B$10))</f>
        <v>85</v>
      </c>
      <c r="I105" s="15">
        <f t="shared" ref="I105" si="96">IF(I96&gt;=$B$7,MIN(H105+($B$8*5),$B$10),MIN(H105-($B$8*5),$B$10))</f>
        <v>90</v>
      </c>
      <c r="J105" s="15">
        <f t="shared" ref="J105" si="97">IF(J96&gt;=$B$7,MIN(I105+($B$8*5),$B$10),MIN(I105-($B$8*5),$B$10))</f>
        <v>95</v>
      </c>
      <c r="K105" s="15">
        <f t="shared" ref="K105" si="98">IF(K96&gt;=$B$7,MIN(J105+($B$8*5),$B$10),MIN(J105-($B$8*5),$B$10))</f>
        <v>100</v>
      </c>
      <c r="L105" s="15">
        <f t="shared" ref="L105" si="99">IF(L96&gt;=$B$7,MIN(K105+($B$8*5),$B$10),MIN(K105-($B$8*5),$B$10))</f>
        <v>105</v>
      </c>
      <c r="M105" s="15">
        <f t="shared" ref="M105" si="100">IF(M96&gt;=$B$7,MIN(L105+($B$8*5),$B$10),MIN(L105-($B$8*5),$B$10))</f>
        <v>105</v>
      </c>
    </row>
    <row r="106" spans="1:14" ht="46.5" x14ac:dyDescent="0.35">
      <c r="A106" s="26" t="s">
        <v>64</v>
      </c>
      <c r="B106" s="15">
        <f>ABS(B105-B103)</f>
        <v>20</v>
      </c>
      <c r="C106" s="15">
        <f t="shared" ref="C106:M106" si="101">ABS(C105-C103)</f>
        <v>25</v>
      </c>
      <c r="D106" s="15">
        <f t="shared" si="101"/>
        <v>30</v>
      </c>
      <c r="E106" s="15">
        <f t="shared" si="101"/>
        <v>35</v>
      </c>
      <c r="F106" s="15">
        <f t="shared" si="101"/>
        <v>30</v>
      </c>
      <c r="G106" s="15">
        <f t="shared" si="101"/>
        <v>25</v>
      </c>
      <c r="H106" s="15">
        <f t="shared" si="101"/>
        <v>20</v>
      </c>
      <c r="I106" s="15">
        <f t="shared" si="101"/>
        <v>15</v>
      </c>
      <c r="J106" s="15">
        <f t="shared" si="101"/>
        <v>10</v>
      </c>
      <c r="K106" s="15">
        <f t="shared" si="101"/>
        <v>5</v>
      </c>
      <c r="L106" s="15">
        <f t="shared" si="101"/>
        <v>0</v>
      </c>
      <c r="M106" s="15">
        <f t="shared" si="101"/>
        <v>0</v>
      </c>
    </row>
    <row r="107" spans="1:14" ht="23.25" x14ac:dyDescent="0.35">
      <c r="A107" s="1"/>
      <c r="B107" s="15"/>
      <c r="C107" s="15"/>
      <c r="D107" s="15"/>
      <c r="E107" s="15"/>
      <c r="F107" s="15"/>
      <c r="G107" s="15"/>
      <c r="H107" s="15"/>
      <c r="I107" s="15"/>
      <c r="J107" s="15"/>
      <c r="K107" s="15"/>
      <c r="L107" s="15"/>
      <c r="M107" s="15"/>
    </row>
    <row r="108" spans="1:14" ht="23.25" x14ac:dyDescent="0.35">
      <c r="A108" s="5" t="s">
        <v>24</v>
      </c>
      <c r="B108" s="15">
        <f>IF(B96&gt;=$B$7,$B$10,$B$9)</f>
        <v>105</v>
      </c>
      <c r="C108" s="15">
        <f t="shared" ref="C108:M108" si="102">IF(C96&gt;=$B$7,$B$10,$B$9)</f>
        <v>105</v>
      </c>
      <c r="D108" s="15">
        <f t="shared" si="102"/>
        <v>105</v>
      </c>
      <c r="E108" s="15">
        <f t="shared" si="102"/>
        <v>105</v>
      </c>
      <c r="F108" s="15">
        <f t="shared" si="102"/>
        <v>105</v>
      </c>
      <c r="G108" s="15">
        <f t="shared" si="102"/>
        <v>105</v>
      </c>
      <c r="H108" s="15">
        <f t="shared" si="102"/>
        <v>105</v>
      </c>
      <c r="I108" s="15">
        <f t="shared" si="102"/>
        <v>105</v>
      </c>
      <c r="J108" s="15">
        <f t="shared" si="102"/>
        <v>105</v>
      </c>
      <c r="K108" s="15">
        <f t="shared" si="102"/>
        <v>105</v>
      </c>
      <c r="L108" s="15">
        <f t="shared" si="102"/>
        <v>105</v>
      </c>
      <c r="M108" s="15">
        <f t="shared" si="102"/>
        <v>105</v>
      </c>
    </row>
    <row r="109" spans="1:14" ht="23.25" x14ac:dyDescent="0.35">
      <c r="A109" s="28" t="s">
        <v>25</v>
      </c>
      <c r="B109" s="2">
        <f>MIN(B100+(5*(B102-B100)/5),$B$10)</f>
        <v>55</v>
      </c>
      <c r="C109" s="2">
        <f>MIN(C100+(5*(C102-C100)/5),$B$10)</f>
        <v>75</v>
      </c>
      <c r="D109" s="2">
        <f t="shared" ref="D109:M109" si="103">MIN(D100+(5*(D102-D100)/5),$B$10)</f>
        <v>85</v>
      </c>
      <c r="E109" s="2">
        <f t="shared" si="103"/>
        <v>95</v>
      </c>
      <c r="F109" s="2">
        <f t="shared" si="103"/>
        <v>105</v>
      </c>
      <c r="G109" s="2">
        <f t="shared" si="103"/>
        <v>105</v>
      </c>
      <c r="H109" s="2">
        <f t="shared" si="103"/>
        <v>105</v>
      </c>
      <c r="I109" s="2">
        <f t="shared" si="103"/>
        <v>105</v>
      </c>
      <c r="J109" s="2">
        <f t="shared" si="103"/>
        <v>105</v>
      </c>
      <c r="K109" s="2">
        <f t="shared" si="103"/>
        <v>105</v>
      </c>
      <c r="L109" s="2">
        <f t="shared" si="103"/>
        <v>105</v>
      </c>
      <c r="M109" s="2">
        <f t="shared" si="103"/>
        <v>105</v>
      </c>
    </row>
    <row r="110" spans="1:14" ht="46.5" customHeight="1" x14ac:dyDescent="0.35">
      <c r="A110" s="50" t="s">
        <v>65</v>
      </c>
      <c r="B110" s="2">
        <f>ABS(B109-B103)</f>
        <v>20</v>
      </c>
      <c r="C110" s="2">
        <f t="shared" ref="C110:M110" si="104">ABS(C109-C103)</f>
        <v>10</v>
      </c>
      <c r="D110" s="2">
        <f t="shared" si="104"/>
        <v>10</v>
      </c>
      <c r="E110" s="2">
        <f t="shared" si="104"/>
        <v>10</v>
      </c>
      <c r="F110" s="2">
        <f t="shared" si="104"/>
        <v>0</v>
      </c>
      <c r="G110" s="2">
        <f t="shared" si="104"/>
        <v>0</v>
      </c>
      <c r="H110" s="2">
        <f t="shared" si="104"/>
        <v>0</v>
      </c>
      <c r="I110" s="2">
        <f t="shared" si="104"/>
        <v>0</v>
      </c>
      <c r="J110" s="2">
        <f t="shared" si="104"/>
        <v>0</v>
      </c>
      <c r="K110" s="2">
        <f t="shared" si="104"/>
        <v>0</v>
      </c>
      <c r="L110" s="2">
        <f t="shared" si="104"/>
        <v>0</v>
      </c>
      <c r="M110" s="2">
        <f t="shared" si="104"/>
        <v>0</v>
      </c>
    </row>
    <row r="111" spans="1:14" ht="23.25" x14ac:dyDescent="0.35">
      <c r="A111" s="66" t="s">
        <v>63</v>
      </c>
      <c r="B111" s="56"/>
      <c r="C111" s="56"/>
      <c r="D111" s="56"/>
      <c r="E111" s="56"/>
      <c r="F111" s="56"/>
      <c r="G111" s="56"/>
      <c r="H111" s="56"/>
      <c r="I111" s="56"/>
      <c r="J111" s="56"/>
      <c r="K111" s="56"/>
      <c r="L111" s="56"/>
      <c r="M111" s="56"/>
    </row>
    <row r="112" spans="1:14" ht="23.25" x14ac:dyDescent="0.35">
      <c r="A112" s="57" t="s">
        <v>92</v>
      </c>
      <c r="B112" s="56"/>
      <c r="C112" s="56"/>
      <c r="D112" s="56"/>
      <c r="E112" s="56"/>
      <c r="F112" s="56"/>
      <c r="G112" s="56"/>
      <c r="H112" s="56"/>
      <c r="I112" s="56"/>
      <c r="J112" s="56"/>
      <c r="K112" s="56"/>
      <c r="L112" s="56"/>
      <c r="M112" s="56"/>
      <c r="N112" s="43"/>
    </row>
    <row r="113" spans="1:13" ht="76.5" customHeight="1" x14ac:dyDescent="0.35">
      <c r="A113" s="93" t="s">
        <v>98</v>
      </c>
      <c r="B113" s="93"/>
      <c r="C113" s="93"/>
      <c r="D113" s="93"/>
      <c r="E113" s="93"/>
      <c r="F113" s="93"/>
      <c r="G113" s="93"/>
      <c r="H113" s="93"/>
      <c r="I113" s="93"/>
      <c r="J113" s="93"/>
      <c r="K113" s="93"/>
      <c r="L113" s="93"/>
      <c r="M113" s="94"/>
    </row>
    <row r="114" spans="1:13" ht="171.75" customHeight="1" x14ac:dyDescent="0.35">
      <c r="A114" s="93" t="s">
        <v>99</v>
      </c>
      <c r="B114" s="93"/>
      <c r="C114" s="93"/>
      <c r="D114" s="93"/>
      <c r="E114" s="93"/>
      <c r="F114" s="93"/>
      <c r="G114" s="93"/>
      <c r="H114" s="93"/>
      <c r="I114" s="93"/>
      <c r="J114" s="93"/>
      <c r="K114" s="93"/>
      <c r="L114" s="93"/>
      <c r="M114" s="94"/>
    </row>
    <row r="115" spans="1:13" ht="35.1" customHeight="1" x14ac:dyDescent="0.2"/>
    <row r="116" spans="1:13" ht="42" customHeight="1" x14ac:dyDescent="0.25">
      <c r="A116" s="29"/>
      <c r="B116" s="27"/>
      <c r="C116" s="27"/>
      <c r="D116" s="27"/>
      <c r="E116" s="27"/>
      <c r="F116" s="27"/>
      <c r="G116" s="27"/>
      <c r="H116" s="27"/>
      <c r="I116" s="27"/>
      <c r="J116" s="27"/>
      <c r="K116" s="27"/>
      <c r="L116" s="27"/>
      <c r="M116" s="18"/>
    </row>
    <row r="117" spans="1:13" ht="57.75" customHeight="1" x14ac:dyDescent="0.4">
      <c r="A117" s="35" t="s">
        <v>70</v>
      </c>
      <c r="B117" s="33"/>
      <c r="C117" s="33"/>
      <c r="D117" s="33"/>
      <c r="E117" s="33"/>
      <c r="F117" s="33"/>
      <c r="G117" s="33"/>
      <c r="H117" s="33"/>
      <c r="I117" s="33"/>
      <c r="J117" s="33"/>
      <c r="K117" s="33"/>
      <c r="L117" s="33"/>
      <c r="M117" s="34"/>
    </row>
    <row r="118" spans="1:13" ht="47.25" customHeight="1" x14ac:dyDescent="0.35">
      <c r="A118" s="82" t="s">
        <v>82</v>
      </c>
      <c r="B118" s="83"/>
      <c r="C118" s="83"/>
      <c r="D118" s="83"/>
      <c r="E118" s="83"/>
      <c r="F118" s="83"/>
      <c r="G118" s="83"/>
      <c r="H118" s="83"/>
      <c r="I118" s="83"/>
      <c r="J118" s="83"/>
      <c r="K118" s="83"/>
      <c r="L118" s="83"/>
      <c r="M118" s="83"/>
    </row>
    <row r="119" spans="1:13" ht="51" customHeight="1" x14ac:dyDescent="0.35">
      <c r="A119" s="82" t="s">
        <v>42</v>
      </c>
      <c r="B119" s="83"/>
      <c r="C119" s="83"/>
      <c r="D119" s="83"/>
      <c r="E119" s="83"/>
      <c r="F119" s="83"/>
      <c r="G119" s="83"/>
      <c r="H119" s="83"/>
      <c r="I119" s="83"/>
      <c r="J119" s="83"/>
      <c r="K119" s="83"/>
      <c r="L119" s="83"/>
      <c r="M119" s="83"/>
    </row>
    <row r="120" spans="1:13" ht="37.5" customHeight="1" x14ac:dyDescent="0.35">
      <c r="A120" s="82" t="s">
        <v>44</v>
      </c>
      <c r="B120" s="83"/>
      <c r="C120" s="83"/>
      <c r="D120" s="83"/>
      <c r="E120" s="83"/>
      <c r="F120" s="83"/>
      <c r="G120" s="83"/>
      <c r="H120" s="83"/>
      <c r="I120" s="83"/>
      <c r="J120" s="83"/>
      <c r="K120" s="83"/>
      <c r="L120" s="83"/>
      <c r="M120" s="83"/>
    </row>
    <row r="121" spans="1:13" ht="30.75" customHeight="1" x14ac:dyDescent="0.35">
      <c r="A121" s="73" t="s">
        <v>45</v>
      </c>
      <c r="B121" s="74"/>
      <c r="C121" s="74"/>
      <c r="D121" s="74"/>
      <c r="E121" s="74"/>
      <c r="F121" s="74"/>
      <c r="G121" s="74"/>
      <c r="H121" s="74"/>
      <c r="I121" s="74"/>
      <c r="J121" s="74"/>
      <c r="K121" s="74"/>
      <c r="L121" s="74"/>
      <c r="M121" s="74"/>
    </row>
    <row r="122" spans="1:13" s="27" customFormat="1" ht="53.25" customHeight="1" x14ac:dyDescent="0.35">
      <c r="A122" s="82" t="s">
        <v>90</v>
      </c>
      <c r="B122" s="83"/>
      <c r="C122" s="83"/>
      <c r="D122" s="83"/>
      <c r="E122" s="83"/>
      <c r="F122" s="83"/>
      <c r="G122" s="83"/>
      <c r="H122" s="83"/>
      <c r="I122" s="83"/>
      <c r="J122" s="83"/>
      <c r="K122" s="83"/>
      <c r="L122" s="83"/>
      <c r="M122" s="83"/>
    </row>
    <row r="123" spans="1:13" ht="54" customHeight="1" x14ac:dyDescent="0.35">
      <c r="A123" s="82" t="s">
        <v>83</v>
      </c>
      <c r="B123" s="83"/>
      <c r="C123" s="83"/>
      <c r="D123" s="83"/>
      <c r="E123" s="83"/>
      <c r="F123" s="83"/>
      <c r="G123" s="83"/>
      <c r="H123" s="83"/>
      <c r="I123" s="83"/>
      <c r="J123" s="83"/>
      <c r="K123" s="83"/>
      <c r="L123" s="83"/>
      <c r="M123" s="83"/>
    </row>
    <row r="124" spans="1:13" ht="24.6" customHeight="1" x14ac:dyDescent="0.3">
      <c r="A124" s="10" t="s">
        <v>21</v>
      </c>
      <c r="B124" s="11" t="s">
        <v>9</v>
      </c>
      <c r="C124" s="11" t="s">
        <v>10</v>
      </c>
      <c r="D124" s="11" t="s">
        <v>11</v>
      </c>
      <c r="E124" s="11" t="s">
        <v>12</v>
      </c>
      <c r="F124" s="11" t="s">
        <v>13</v>
      </c>
      <c r="G124" s="11" t="s">
        <v>14</v>
      </c>
      <c r="H124" s="11" t="s">
        <v>15</v>
      </c>
      <c r="I124" s="11" t="s">
        <v>16</v>
      </c>
      <c r="J124" s="11" t="s">
        <v>17</v>
      </c>
      <c r="K124" s="11" t="s">
        <v>18</v>
      </c>
      <c r="L124" s="11" t="s">
        <v>19</v>
      </c>
      <c r="M124" s="11" t="s">
        <v>20</v>
      </c>
    </row>
    <row r="125" spans="1:13" ht="24.6" customHeight="1" x14ac:dyDescent="0.35">
      <c r="A125" s="1" t="s">
        <v>2</v>
      </c>
      <c r="B125" s="3">
        <v>75</v>
      </c>
      <c r="C125" s="3">
        <v>75</v>
      </c>
      <c r="D125" s="3">
        <v>75</v>
      </c>
      <c r="E125" s="3">
        <v>75</v>
      </c>
      <c r="F125" s="3">
        <v>75</v>
      </c>
      <c r="G125" s="3">
        <v>75</v>
      </c>
      <c r="H125" s="3">
        <v>75</v>
      </c>
      <c r="I125" s="42">
        <v>25</v>
      </c>
      <c r="J125" s="42">
        <v>25</v>
      </c>
      <c r="K125" s="42">
        <v>25</v>
      </c>
      <c r="L125" s="42">
        <v>25</v>
      </c>
      <c r="M125" s="42">
        <v>25</v>
      </c>
    </row>
    <row r="126" spans="1:13" ht="24.6" customHeight="1" x14ac:dyDescent="0.35">
      <c r="A126" s="1" t="s">
        <v>0</v>
      </c>
      <c r="B126" s="4">
        <v>65</v>
      </c>
      <c r="C126" s="4">
        <f>B132</f>
        <v>75</v>
      </c>
      <c r="D126" s="9">
        <f t="shared" ref="D126:M126" si="105">C132</f>
        <v>90</v>
      </c>
      <c r="E126" s="9">
        <f t="shared" si="105"/>
        <v>95</v>
      </c>
      <c r="F126" s="9">
        <f t="shared" si="105"/>
        <v>100</v>
      </c>
      <c r="G126" s="9">
        <f t="shared" si="105"/>
        <v>105</v>
      </c>
      <c r="H126" s="4">
        <f t="shared" si="105"/>
        <v>105</v>
      </c>
      <c r="I126" s="4">
        <f t="shared" si="105"/>
        <v>105</v>
      </c>
      <c r="J126" s="9">
        <f t="shared" si="105"/>
        <v>95</v>
      </c>
      <c r="K126" s="9">
        <f t="shared" si="105"/>
        <v>90</v>
      </c>
      <c r="L126" s="9">
        <f t="shared" si="105"/>
        <v>85</v>
      </c>
      <c r="M126" s="9">
        <f t="shared" si="105"/>
        <v>80</v>
      </c>
    </row>
    <row r="127" spans="1:13" ht="24.6" customHeight="1" x14ac:dyDescent="0.35">
      <c r="A127" s="16" t="s">
        <v>26</v>
      </c>
      <c r="B127" s="15">
        <f>MAX(B126-(5*$B$8),$B$9)</f>
        <v>60</v>
      </c>
      <c r="C127" s="15">
        <f t="shared" ref="C127:M127" si="106">MAX(C126-(5*$B$8),$B$9)</f>
        <v>70</v>
      </c>
      <c r="D127" s="15">
        <f t="shared" si="106"/>
        <v>85</v>
      </c>
      <c r="E127" s="15">
        <f t="shared" si="106"/>
        <v>90</v>
      </c>
      <c r="F127" s="15">
        <f t="shared" si="106"/>
        <v>95</v>
      </c>
      <c r="G127" s="15">
        <f t="shared" si="106"/>
        <v>100</v>
      </c>
      <c r="H127" s="15">
        <f t="shared" si="106"/>
        <v>100</v>
      </c>
      <c r="I127" s="15">
        <f t="shared" si="106"/>
        <v>100</v>
      </c>
      <c r="J127" s="15">
        <f t="shared" si="106"/>
        <v>90</v>
      </c>
      <c r="K127" s="15">
        <f t="shared" si="106"/>
        <v>85</v>
      </c>
      <c r="L127" s="15">
        <f t="shared" si="106"/>
        <v>80</v>
      </c>
      <c r="M127" s="15">
        <f t="shared" si="106"/>
        <v>75</v>
      </c>
    </row>
    <row r="128" spans="1:13" ht="24.6" customHeight="1" x14ac:dyDescent="0.35">
      <c r="A128" s="5" t="s">
        <v>27</v>
      </c>
      <c r="B128" s="2">
        <f>MIN(B126+(5*$B$8),$B$10)</f>
        <v>70</v>
      </c>
      <c r="C128" s="2">
        <f t="shared" ref="C128:M128" si="107">MIN(C126+(5*$B$8),$B$10)</f>
        <v>80</v>
      </c>
      <c r="D128" s="2">
        <f t="shared" si="107"/>
        <v>95</v>
      </c>
      <c r="E128" s="2">
        <f t="shared" si="107"/>
        <v>100</v>
      </c>
      <c r="F128" s="2">
        <f t="shared" si="107"/>
        <v>105</v>
      </c>
      <c r="G128" s="2">
        <f t="shared" si="107"/>
        <v>105</v>
      </c>
      <c r="H128" s="2">
        <f t="shared" si="107"/>
        <v>105</v>
      </c>
      <c r="I128" s="2">
        <f t="shared" si="107"/>
        <v>105</v>
      </c>
      <c r="J128" s="2">
        <f t="shared" si="107"/>
        <v>100</v>
      </c>
      <c r="K128" s="2">
        <f t="shared" si="107"/>
        <v>95</v>
      </c>
      <c r="L128" s="2">
        <f t="shared" si="107"/>
        <v>90</v>
      </c>
      <c r="M128" s="2">
        <f t="shared" si="107"/>
        <v>85</v>
      </c>
    </row>
    <row r="129" spans="1:13" ht="24.6" customHeight="1" x14ac:dyDescent="0.35">
      <c r="A129" s="1" t="s">
        <v>23</v>
      </c>
      <c r="B129" s="2">
        <v>70</v>
      </c>
      <c r="C129" s="4">
        <f t="shared" ref="C129:M129" si="108">MIN(MAX(B131,C126-(5*$B$8)),C126+5*$B$8)</f>
        <v>75</v>
      </c>
      <c r="D129" s="4">
        <f t="shared" si="108"/>
        <v>85</v>
      </c>
      <c r="E129" s="4">
        <f t="shared" si="108"/>
        <v>90</v>
      </c>
      <c r="F129" s="4">
        <f t="shared" si="108"/>
        <v>95</v>
      </c>
      <c r="G129" s="4">
        <f t="shared" si="108"/>
        <v>100</v>
      </c>
      <c r="H129" s="4">
        <f t="shared" si="108"/>
        <v>105</v>
      </c>
      <c r="I129" s="4">
        <f t="shared" si="108"/>
        <v>105</v>
      </c>
      <c r="J129" s="4">
        <f t="shared" si="108"/>
        <v>100</v>
      </c>
      <c r="K129" s="4">
        <f t="shared" si="108"/>
        <v>95</v>
      </c>
      <c r="L129" s="4">
        <f t="shared" si="108"/>
        <v>90</v>
      </c>
      <c r="M129" s="4">
        <f t="shared" si="108"/>
        <v>85</v>
      </c>
    </row>
    <row r="130" spans="1:13" ht="24.6" customHeight="1" x14ac:dyDescent="0.35">
      <c r="A130" s="1"/>
      <c r="B130" s="2"/>
      <c r="C130" s="15"/>
      <c r="D130" s="15"/>
      <c r="E130" s="15"/>
      <c r="F130" s="15"/>
      <c r="G130" s="15"/>
      <c r="H130" s="15"/>
      <c r="I130" s="15"/>
      <c r="J130" s="15"/>
      <c r="K130" s="15"/>
      <c r="L130" s="15"/>
      <c r="M130" s="15"/>
    </row>
    <row r="131" spans="1:13" ht="24.6" customHeight="1" x14ac:dyDescent="0.35">
      <c r="A131" s="1" t="s">
        <v>1</v>
      </c>
      <c r="B131" s="2">
        <v>75</v>
      </c>
      <c r="C131" s="15">
        <f>MIN(IF(C125&gt;=$B$7,C129+5,C129-5), $B$10)</f>
        <v>80</v>
      </c>
      <c r="D131" s="2">
        <f t="shared" ref="D131:M131" si="109">MIN(IF(D125&gt;=$B$7,D129+5,D129-5), $B$10)</f>
        <v>90</v>
      </c>
      <c r="E131" s="2">
        <f t="shared" si="109"/>
        <v>95</v>
      </c>
      <c r="F131" s="2">
        <f t="shared" si="109"/>
        <v>100</v>
      </c>
      <c r="G131" s="2">
        <f t="shared" si="109"/>
        <v>105</v>
      </c>
      <c r="H131" s="2">
        <f t="shared" si="109"/>
        <v>105</v>
      </c>
      <c r="I131" s="2">
        <f t="shared" si="109"/>
        <v>100</v>
      </c>
      <c r="J131" s="2">
        <f t="shared" si="109"/>
        <v>95</v>
      </c>
      <c r="K131" s="2">
        <f t="shared" si="109"/>
        <v>90</v>
      </c>
      <c r="L131" s="2">
        <f t="shared" si="109"/>
        <v>85</v>
      </c>
      <c r="M131" s="2">
        <f t="shared" si="109"/>
        <v>80</v>
      </c>
    </row>
    <row r="132" spans="1:13" ht="24.6" customHeight="1" x14ac:dyDescent="0.35">
      <c r="A132" s="1" t="s">
        <v>76</v>
      </c>
      <c r="B132" s="4">
        <v>75</v>
      </c>
      <c r="C132" s="9">
        <v>90</v>
      </c>
      <c r="D132" s="9">
        <v>95</v>
      </c>
      <c r="E132" s="9">
        <v>100</v>
      </c>
      <c r="F132" s="9">
        <v>105</v>
      </c>
      <c r="G132" s="4">
        <v>105</v>
      </c>
      <c r="H132" s="4">
        <v>105</v>
      </c>
      <c r="I132" s="9">
        <v>95</v>
      </c>
      <c r="J132" s="9">
        <v>90</v>
      </c>
      <c r="K132" s="9">
        <v>85</v>
      </c>
      <c r="L132" s="9">
        <v>80</v>
      </c>
      <c r="M132" s="9">
        <v>75</v>
      </c>
    </row>
    <row r="133" spans="1:13" ht="24.6" customHeight="1" x14ac:dyDescent="0.35">
      <c r="A133" s="18"/>
      <c r="B133" s="2"/>
      <c r="C133" s="2"/>
      <c r="D133" s="2"/>
      <c r="E133" s="2"/>
      <c r="F133" s="2"/>
      <c r="G133" s="2"/>
      <c r="H133" s="2"/>
      <c r="I133" s="2"/>
      <c r="J133" s="2"/>
      <c r="K133" s="2"/>
      <c r="L133" s="2"/>
      <c r="M133" s="2"/>
    </row>
    <row r="134" spans="1:13" ht="44.25" customHeight="1" x14ac:dyDescent="0.35">
      <c r="A134" s="1" t="s">
        <v>7</v>
      </c>
      <c r="B134" s="15">
        <f>B131</f>
        <v>75</v>
      </c>
      <c r="C134" s="15">
        <f>IF(C125&gt;=$B$7,MIN(B134+($B$8*5),$B$10),MIN(B134-($B$8*5),$B$10))</f>
        <v>80</v>
      </c>
      <c r="D134" s="15">
        <f t="shared" ref="D134:M134" si="110">IF(D125&gt;=$B$7,MIN(C134+($B$8*5),$B$10),MIN(C134-($B$8*5),$B$10))</f>
        <v>85</v>
      </c>
      <c r="E134" s="15">
        <f t="shared" si="110"/>
        <v>90</v>
      </c>
      <c r="F134" s="15">
        <f t="shared" si="110"/>
        <v>95</v>
      </c>
      <c r="G134" s="15">
        <f t="shared" si="110"/>
        <v>100</v>
      </c>
      <c r="H134" s="15">
        <f t="shared" si="110"/>
        <v>105</v>
      </c>
      <c r="I134" s="15">
        <f t="shared" si="110"/>
        <v>100</v>
      </c>
      <c r="J134" s="15">
        <f t="shared" si="110"/>
        <v>95</v>
      </c>
      <c r="K134" s="15">
        <f t="shared" si="110"/>
        <v>90</v>
      </c>
      <c r="L134" s="15">
        <f t="shared" si="110"/>
        <v>85</v>
      </c>
      <c r="M134" s="15">
        <f t="shared" si="110"/>
        <v>80</v>
      </c>
    </row>
    <row r="135" spans="1:13" ht="51.75" customHeight="1" x14ac:dyDescent="0.35">
      <c r="A135" s="26" t="s">
        <v>64</v>
      </c>
      <c r="B135" s="15">
        <f>ABS(B134-B132)</f>
        <v>0</v>
      </c>
      <c r="C135" s="15">
        <f t="shared" ref="C135:M135" si="111">ABS(C134-C132)</f>
        <v>10</v>
      </c>
      <c r="D135" s="15">
        <f t="shared" si="111"/>
        <v>10</v>
      </c>
      <c r="E135" s="15">
        <f t="shared" si="111"/>
        <v>10</v>
      </c>
      <c r="F135" s="15">
        <f t="shared" si="111"/>
        <v>10</v>
      </c>
      <c r="G135" s="15">
        <f t="shared" si="111"/>
        <v>5</v>
      </c>
      <c r="H135" s="15">
        <f t="shared" si="111"/>
        <v>0</v>
      </c>
      <c r="I135" s="15">
        <f t="shared" si="111"/>
        <v>5</v>
      </c>
      <c r="J135" s="15">
        <f t="shared" si="111"/>
        <v>5</v>
      </c>
      <c r="K135" s="15">
        <f t="shared" si="111"/>
        <v>5</v>
      </c>
      <c r="L135" s="15">
        <f t="shared" si="111"/>
        <v>5</v>
      </c>
      <c r="M135" s="15">
        <f t="shared" si="111"/>
        <v>5</v>
      </c>
    </row>
    <row r="136" spans="1:13" ht="24.6" customHeight="1" x14ac:dyDescent="0.35">
      <c r="A136" s="1"/>
      <c r="B136" s="15"/>
      <c r="C136" s="15"/>
      <c r="D136" s="15"/>
      <c r="E136" s="15"/>
      <c r="F136" s="15"/>
      <c r="G136" s="15"/>
      <c r="H136" s="15"/>
      <c r="I136" s="15"/>
      <c r="J136" s="15"/>
      <c r="K136" s="15"/>
      <c r="L136" s="15"/>
      <c r="M136" s="15"/>
    </row>
    <row r="137" spans="1:13" ht="24.6" customHeight="1" x14ac:dyDescent="0.35">
      <c r="A137" s="5" t="s">
        <v>24</v>
      </c>
      <c r="B137" s="15">
        <f>IF(B125&gt;=$B$7,$B$10,$B$9)</f>
        <v>105</v>
      </c>
      <c r="C137" s="15">
        <f t="shared" ref="C137:M137" si="112">IF(C125&gt;=$B$7,$B$10,$B$9)</f>
        <v>105</v>
      </c>
      <c r="D137" s="15">
        <f t="shared" si="112"/>
        <v>105</v>
      </c>
      <c r="E137" s="15">
        <f t="shared" si="112"/>
        <v>105</v>
      </c>
      <c r="F137" s="15">
        <f t="shared" si="112"/>
        <v>105</v>
      </c>
      <c r="G137" s="15">
        <f t="shared" si="112"/>
        <v>105</v>
      </c>
      <c r="H137" s="15">
        <f t="shared" si="112"/>
        <v>105</v>
      </c>
      <c r="I137" s="15">
        <f t="shared" si="112"/>
        <v>15</v>
      </c>
      <c r="J137" s="15">
        <f t="shared" si="112"/>
        <v>15</v>
      </c>
      <c r="K137" s="15">
        <f t="shared" si="112"/>
        <v>15</v>
      </c>
      <c r="L137" s="15">
        <f t="shared" si="112"/>
        <v>15</v>
      </c>
      <c r="M137" s="15">
        <f t="shared" si="112"/>
        <v>15</v>
      </c>
    </row>
    <row r="138" spans="1:13" ht="24.6" customHeight="1" x14ac:dyDescent="0.35">
      <c r="A138" s="28" t="s">
        <v>25</v>
      </c>
      <c r="B138" s="2">
        <f>MIN(B129+(5*(B131-B129)/5),$B$10)</f>
        <v>75</v>
      </c>
      <c r="C138" s="2">
        <f>MIN(C129+(5*(C131-C129)/5),$B$10)</f>
        <v>80</v>
      </c>
      <c r="D138" s="2">
        <f t="shared" ref="D138:M138" si="113">MIN(D129+(5*(D131-D129)/5),$B$10)</f>
        <v>90</v>
      </c>
      <c r="E138" s="2">
        <f t="shared" si="113"/>
        <v>95</v>
      </c>
      <c r="F138" s="2">
        <f t="shared" si="113"/>
        <v>100</v>
      </c>
      <c r="G138" s="2">
        <f t="shared" si="113"/>
        <v>105</v>
      </c>
      <c r="H138" s="2">
        <f t="shared" si="113"/>
        <v>105</v>
      </c>
      <c r="I138" s="2">
        <f t="shared" si="113"/>
        <v>100</v>
      </c>
      <c r="J138" s="2">
        <f t="shared" si="113"/>
        <v>95</v>
      </c>
      <c r="K138" s="2">
        <f t="shared" si="113"/>
        <v>90</v>
      </c>
      <c r="L138" s="2">
        <f t="shared" si="113"/>
        <v>85</v>
      </c>
      <c r="M138" s="2">
        <f t="shared" si="113"/>
        <v>80</v>
      </c>
    </row>
    <row r="139" spans="1:13" ht="46.5" customHeight="1" x14ac:dyDescent="0.35">
      <c r="A139" s="50" t="s">
        <v>65</v>
      </c>
      <c r="B139" s="2">
        <f>ABS(B138-B132)</f>
        <v>0</v>
      </c>
      <c r="C139" s="2">
        <f t="shared" ref="C139" si="114">ABS(C138-C132)</f>
        <v>10</v>
      </c>
      <c r="D139" s="2">
        <f t="shared" ref="D139" si="115">ABS(D138-D132)</f>
        <v>5</v>
      </c>
      <c r="E139" s="2">
        <f t="shared" ref="E139" si="116">ABS(E138-E132)</f>
        <v>5</v>
      </c>
      <c r="F139" s="2">
        <f t="shared" ref="F139" si="117">ABS(F138-F132)</f>
        <v>5</v>
      </c>
      <c r="G139" s="2">
        <f t="shared" ref="G139" si="118">ABS(G138-G132)</f>
        <v>0</v>
      </c>
      <c r="H139" s="2">
        <f t="shared" ref="H139" si="119">ABS(H138-H132)</f>
        <v>0</v>
      </c>
      <c r="I139" s="2">
        <f t="shared" ref="I139" si="120">ABS(I138-I132)</f>
        <v>5</v>
      </c>
      <c r="J139" s="2">
        <f t="shared" ref="J139" si="121">ABS(J138-J132)</f>
        <v>5</v>
      </c>
      <c r="K139" s="2">
        <f t="shared" ref="K139" si="122">ABS(K138-K132)</f>
        <v>5</v>
      </c>
      <c r="L139" s="2">
        <f t="shared" ref="L139" si="123">ABS(L138-L132)</f>
        <v>5</v>
      </c>
      <c r="M139" s="2">
        <f t="shared" ref="M139" si="124">ABS(M138-M132)</f>
        <v>5</v>
      </c>
    </row>
    <row r="140" spans="1:13" ht="17.25" customHeight="1" x14ac:dyDescent="0.35">
      <c r="A140" s="19"/>
      <c r="B140" s="2"/>
      <c r="C140" s="2"/>
      <c r="D140" s="2"/>
      <c r="E140" s="2"/>
      <c r="F140" s="2"/>
      <c r="G140" s="2"/>
      <c r="H140" s="2"/>
      <c r="I140" s="2"/>
      <c r="J140" s="2"/>
      <c r="K140" s="2"/>
      <c r="L140" s="2"/>
      <c r="M140" s="2"/>
    </row>
    <row r="141" spans="1:13" ht="24.6" customHeight="1" x14ac:dyDescent="0.35">
      <c r="A141" s="53" t="s">
        <v>63</v>
      </c>
      <c r="B141" s="54"/>
      <c r="C141" s="54"/>
      <c r="D141" s="54"/>
      <c r="E141" s="54"/>
      <c r="F141" s="54"/>
      <c r="G141" s="54"/>
      <c r="H141" s="54"/>
      <c r="I141" s="54"/>
      <c r="J141" s="54"/>
      <c r="K141" s="54"/>
      <c r="L141" s="54"/>
      <c r="M141" s="54"/>
    </row>
    <row r="142" spans="1:13" ht="45.75" customHeight="1" x14ac:dyDescent="0.35">
      <c r="A142" s="79" t="s">
        <v>71</v>
      </c>
      <c r="B142" s="80"/>
      <c r="C142" s="80"/>
      <c r="D142" s="80"/>
      <c r="E142" s="80"/>
      <c r="F142" s="80"/>
      <c r="G142" s="80"/>
      <c r="H142" s="80"/>
      <c r="I142" s="80"/>
      <c r="J142" s="80"/>
      <c r="K142" s="80"/>
      <c r="L142" s="80"/>
      <c r="M142" s="80"/>
    </row>
    <row r="143" spans="1:13" ht="83.25" customHeight="1" x14ac:dyDescent="0.35">
      <c r="A143" s="77" t="s">
        <v>100</v>
      </c>
      <c r="B143" s="78"/>
      <c r="C143" s="78"/>
      <c r="D143" s="78"/>
      <c r="E143" s="78"/>
      <c r="F143" s="78"/>
      <c r="G143" s="78"/>
      <c r="H143" s="78"/>
      <c r="I143" s="78"/>
      <c r="J143" s="78"/>
      <c r="K143" s="78"/>
      <c r="L143" s="78"/>
      <c r="M143" s="78"/>
    </row>
    <row r="144" spans="1:13" ht="29.25" customHeight="1" x14ac:dyDescent="0.2"/>
    <row r="145" spans="14:15" ht="24.6" customHeight="1" x14ac:dyDescent="0.2"/>
    <row r="146" spans="14:15" ht="24.6" customHeight="1" x14ac:dyDescent="0.2"/>
    <row r="147" spans="14:15" ht="24.6" customHeight="1" x14ac:dyDescent="0.2"/>
    <row r="148" spans="14:15" ht="29.45" customHeight="1" x14ac:dyDescent="0.2"/>
    <row r="149" spans="14:15" ht="29.45" customHeight="1" x14ac:dyDescent="0.2"/>
    <row r="153" spans="14:15" x14ac:dyDescent="0.2">
      <c r="N153" s="36"/>
      <c r="O153" s="36"/>
    </row>
    <row r="154" spans="14:15" x14ac:dyDescent="0.2">
      <c r="N154" s="36"/>
      <c r="O154" s="36"/>
    </row>
    <row r="155" spans="14:15" x14ac:dyDescent="0.2">
      <c r="N155" s="36"/>
      <c r="O155" s="36"/>
    </row>
    <row r="156" spans="14:15" x14ac:dyDescent="0.2">
      <c r="N156" s="36"/>
      <c r="O156" s="36"/>
    </row>
    <row r="157" spans="14:15" ht="28.5" customHeight="1" x14ac:dyDescent="0.2">
      <c r="N157" s="36"/>
      <c r="O157" s="36"/>
    </row>
    <row r="158" spans="14:15" x14ac:dyDescent="0.2">
      <c r="N158" s="36"/>
      <c r="O158" s="36"/>
    </row>
    <row r="159" spans="14:15" x14ac:dyDescent="0.2">
      <c r="N159" s="36"/>
      <c r="O159" s="36"/>
    </row>
    <row r="160" spans="14:15" x14ac:dyDescent="0.2">
      <c r="N160" s="36"/>
      <c r="O160" s="36"/>
    </row>
    <row r="161" spans="1:15" x14ac:dyDescent="0.2">
      <c r="N161" s="36"/>
      <c r="O161" s="36"/>
    </row>
    <row r="162" spans="1:15" ht="23.25" x14ac:dyDescent="0.35">
      <c r="A162" s="6"/>
      <c r="B162" s="7"/>
      <c r="C162" s="6"/>
      <c r="D162" s="6"/>
      <c r="E162" s="6"/>
      <c r="F162" s="6"/>
      <c r="G162" s="6"/>
      <c r="H162" s="6"/>
      <c r="I162" s="6"/>
      <c r="J162" s="6"/>
      <c r="K162" s="6"/>
      <c r="L162" s="6"/>
      <c r="M162" s="6"/>
      <c r="N162" s="36"/>
      <c r="O162" s="36"/>
    </row>
    <row r="163" spans="1:15" ht="23.25" x14ac:dyDescent="0.35">
      <c r="A163" s="6"/>
      <c r="B163" s="38"/>
      <c r="C163" s="38"/>
      <c r="D163" s="38"/>
      <c r="E163" s="38"/>
      <c r="F163" s="38"/>
      <c r="G163" s="38"/>
      <c r="H163" s="39"/>
      <c r="I163" s="39"/>
      <c r="J163" s="39"/>
      <c r="K163" s="39"/>
      <c r="L163" s="39"/>
      <c r="M163" s="39"/>
      <c r="N163" s="36"/>
      <c r="O163" s="36"/>
    </row>
    <row r="164" spans="1:15" ht="23.25" x14ac:dyDescent="0.35">
      <c r="A164" s="6"/>
      <c r="B164" s="6"/>
      <c r="C164" s="6"/>
      <c r="D164" s="6"/>
      <c r="E164" s="6"/>
      <c r="F164" s="6"/>
      <c r="G164" s="6"/>
      <c r="H164" s="6"/>
      <c r="I164" s="6"/>
      <c r="J164" s="6"/>
      <c r="K164" s="6"/>
      <c r="L164" s="6"/>
      <c r="M164" s="6"/>
      <c r="N164" s="36"/>
      <c r="O164" s="36"/>
    </row>
    <row r="165" spans="1:15" s="13" customFormat="1" ht="23.25" x14ac:dyDescent="0.35">
      <c r="A165" s="37"/>
      <c r="B165" s="6"/>
      <c r="C165" s="6"/>
      <c r="D165" s="6"/>
      <c r="E165" s="6"/>
      <c r="F165" s="6"/>
      <c r="G165" s="6"/>
      <c r="H165" s="6"/>
      <c r="I165" s="6"/>
      <c r="J165" s="6"/>
      <c r="K165" s="6"/>
      <c r="L165" s="6"/>
      <c r="M165" s="6"/>
      <c r="N165" s="36"/>
      <c r="O165" s="36"/>
    </row>
    <row r="166" spans="1:15" s="13" customFormat="1" ht="23.25" x14ac:dyDescent="0.35">
      <c r="A166" s="6"/>
      <c r="B166" s="7"/>
      <c r="C166" s="7"/>
      <c r="D166" s="7"/>
      <c r="E166" s="7"/>
      <c r="F166" s="7"/>
      <c r="G166" s="7"/>
      <c r="H166" s="7"/>
      <c r="I166" s="7"/>
      <c r="J166" s="7"/>
      <c r="K166" s="7"/>
      <c r="L166" s="7"/>
      <c r="M166" s="7"/>
      <c r="N166" s="36"/>
      <c r="O166" s="36"/>
    </row>
    <row r="167" spans="1:15" s="13" customFormat="1" ht="23.25" x14ac:dyDescent="0.35">
      <c r="A167" s="6"/>
      <c r="B167" s="6"/>
      <c r="C167" s="6"/>
      <c r="D167" s="6"/>
      <c r="E167" s="6"/>
      <c r="F167" s="6"/>
      <c r="G167" s="6"/>
      <c r="H167" s="6"/>
      <c r="I167" s="6"/>
      <c r="J167" s="6"/>
      <c r="K167" s="6"/>
      <c r="L167" s="6"/>
      <c r="M167" s="6"/>
      <c r="N167" s="36"/>
      <c r="O167" s="36"/>
    </row>
    <row r="168" spans="1:15" s="13" customFormat="1" ht="23.25" x14ac:dyDescent="0.35">
      <c r="A168" s="6"/>
      <c r="B168" s="6"/>
      <c r="C168" s="6"/>
      <c r="D168" s="6"/>
      <c r="E168" s="6"/>
      <c r="F168" s="6"/>
      <c r="G168" s="6"/>
      <c r="H168" s="6"/>
      <c r="I168" s="6"/>
      <c r="J168" s="6"/>
      <c r="K168" s="6"/>
      <c r="L168" s="6"/>
      <c r="M168" s="6"/>
      <c r="N168" s="36"/>
      <c r="O168" s="36"/>
    </row>
    <row r="169" spans="1:15" s="13" customFormat="1" ht="23.25" x14ac:dyDescent="0.35">
      <c r="A169" s="6"/>
      <c r="B169" s="6"/>
      <c r="C169" s="6"/>
      <c r="D169" s="6"/>
      <c r="E169" s="6"/>
      <c r="F169" s="6"/>
      <c r="G169" s="6"/>
      <c r="H169" s="6"/>
      <c r="I169" s="6"/>
      <c r="J169" s="6"/>
      <c r="K169" s="6"/>
      <c r="L169" s="6"/>
      <c r="M169" s="6"/>
      <c r="N169" s="36"/>
      <c r="O169" s="36"/>
    </row>
    <row r="170" spans="1:15" s="13" customFormat="1" ht="23.25" x14ac:dyDescent="0.35">
      <c r="A170" s="6"/>
      <c r="B170" s="6"/>
      <c r="C170" s="6"/>
      <c r="D170" s="6"/>
      <c r="E170" s="6"/>
      <c r="F170" s="6"/>
      <c r="G170" s="6"/>
      <c r="H170" s="6"/>
      <c r="I170" s="6"/>
      <c r="J170" s="6"/>
      <c r="K170" s="6"/>
      <c r="L170" s="6"/>
      <c r="M170" s="6"/>
      <c r="N170" s="36"/>
      <c r="O170" s="36"/>
    </row>
    <row r="171" spans="1:15" x14ac:dyDescent="0.2">
      <c r="A171" s="36"/>
      <c r="B171" s="36"/>
      <c r="C171" s="36"/>
      <c r="D171" s="36"/>
      <c r="E171" s="36"/>
      <c r="F171" s="36"/>
      <c r="G171" s="36"/>
      <c r="H171" s="36"/>
      <c r="I171" s="36"/>
      <c r="J171" s="36"/>
      <c r="K171" s="36"/>
      <c r="L171" s="36"/>
      <c r="M171" s="36"/>
    </row>
    <row r="172" spans="1:15" x14ac:dyDescent="0.2">
      <c r="A172" s="36"/>
      <c r="B172" s="36"/>
      <c r="C172" s="36"/>
      <c r="D172" s="36"/>
      <c r="E172" s="36"/>
      <c r="F172" s="36"/>
      <c r="G172" s="36"/>
      <c r="H172" s="36"/>
      <c r="I172" s="36"/>
      <c r="J172" s="36"/>
      <c r="K172" s="36"/>
      <c r="L172" s="36"/>
      <c r="M172" s="36"/>
    </row>
  </sheetData>
  <mergeCells count="33">
    <mergeCell ref="A68:L68"/>
    <mergeCell ref="A120:M120"/>
    <mergeCell ref="A113:M113"/>
    <mergeCell ref="A114:M114"/>
    <mergeCell ref="C6:D6"/>
    <mergeCell ref="C7:D7"/>
    <mergeCell ref="A43:M43"/>
    <mergeCell ref="A62:L62"/>
    <mergeCell ref="A63:M63"/>
    <mergeCell ref="C8:D8"/>
    <mergeCell ref="C9:D9"/>
    <mergeCell ref="C10:D10"/>
    <mergeCell ref="A21:M21"/>
    <mergeCell ref="A19:M19"/>
    <mergeCell ref="A20:M20"/>
    <mergeCell ref="A39:M39"/>
    <mergeCell ref="A67:J67"/>
    <mergeCell ref="A121:M121"/>
    <mergeCell ref="A64:M64"/>
    <mergeCell ref="A143:M143"/>
    <mergeCell ref="A142:M142"/>
    <mergeCell ref="A61:M61"/>
    <mergeCell ref="A87:M87"/>
    <mergeCell ref="A123:M123"/>
    <mergeCell ref="A69:L69"/>
    <mergeCell ref="A88:M88"/>
    <mergeCell ref="A89:M89"/>
    <mergeCell ref="A118:M118"/>
    <mergeCell ref="A122:M122"/>
    <mergeCell ref="A92:M92"/>
    <mergeCell ref="A93:M93"/>
    <mergeCell ref="A94:M94"/>
    <mergeCell ref="A119:M119"/>
  </mergeCells>
  <pageMargins left="0.7" right="0.7" top="0.75" bottom="0.75" header="0.3" footer="0.3"/>
  <pageSetup orientation="portrait" r:id="rId1"/>
  <drawing r:id="rId2"/>
  <tableParts count="5">
    <tablePart r:id="rId3"/>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3"/>
  <sheetViews>
    <sheetView workbookViewId="0">
      <selection activeCell="B9" sqref="B9"/>
    </sheetView>
  </sheetViews>
  <sheetFormatPr defaultRowHeight="14.25" x14ac:dyDescent="0.2"/>
  <cols>
    <col min="2" max="2" width="52.375" bestFit="1" customWidth="1"/>
    <col min="3" max="3" width="107.25" customWidth="1"/>
    <col min="4" max="7" width="10.125" customWidth="1"/>
  </cols>
  <sheetData>
    <row r="1" spans="2:3" x14ac:dyDescent="0.2">
      <c r="B1" s="48" t="s">
        <v>30</v>
      </c>
      <c r="C1" s="48" t="s">
        <v>29</v>
      </c>
    </row>
    <row r="2" spans="2:3" ht="46.5" x14ac:dyDescent="0.35">
      <c r="B2" s="20" t="s">
        <v>0</v>
      </c>
      <c r="C2" s="20" t="s">
        <v>31</v>
      </c>
    </row>
    <row r="3" spans="2:3" ht="23.25" x14ac:dyDescent="0.35">
      <c r="B3" s="20" t="s">
        <v>26</v>
      </c>
      <c r="C3" s="20" t="s">
        <v>32</v>
      </c>
    </row>
    <row r="4" spans="2:3" ht="23.25" x14ac:dyDescent="0.35">
      <c r="B4" s="20" t="s">
        <v>27</v>
      </c>
      <c r="C4" s="20" t="s">
        <v>33</v>
      </c>
    </row>
    <row r="5" spans="2:3" ht="46.5" x14ac:dyDescent="0.35">
      <c r="B5" s="20" t="s">
        <v>23</v>
      </c>
      <c r="C5" s="20" t="s">
        <v>34</v>
      </c>
    </row>
    <row r="6" spans="2:3" ht="23.25" x14ac:dyDescent="0.35">
      <c r="B6" s="20" t="s">
        <v>2</v>
      </c>
      <c r="C6" s="20" t="s">
        <v>35</v>
      </c>
    </row>
    <row r="7" spans="2:3" ht="23.25" x14ac:dyDescent="0.35">
      <c r="B7" s="20" t="s">
        <v>1</v>
      </c>
      <c r="C7" s="20" t="s">
        <v>36</v>
      </c>
    </row>
    <row r="8" spans="2:3" ht="23.25" x14ac:dyDescent="0.35">
      <c r="B8" s="47" t="s">
        <v>76</v>
      </c>
      <c r="C8" s="20" t="s">
        <v>39</v>
      </c>
    </row>
    <row r="9" spans="2:3" ht="46.5" x14ac:dyDescent="0.35">
      <c r="B9" s="20" t="s">
        <v>7</v>
      </c>
      <c r="C9" s="20" t="s">
        <v>67</v>
      </c>
    </row>
    <row r="10" spans="2:3" ht="23.25" x14ac:dyDescent="0.35">
      <c r="B10" s="20" t="s">
        <v>64</v>
      </c>
      <c r="C10" s="20" t="s">
        <v>40</v>
      </c>
    </row>
    <row r="11" spans="2:3" ht="46.5" x14ac:dyDescent="0.35">
      <c r="B11" s="20" t="s">
        <v>24</v>
      </c>
      <c r="C11" s="20" t="s">
        <v>37</v>
      </c>
    </row>
    <row r="12" spans="2:3" ht="46.5" x14ac:dyDescent="0.35">
      <c r="B12" s="20" t="s">
        <v>25</v>
      </c>
      <c r="C12" s="20" t="s">
        <v>38</v>
      </c>
    </row>
    <row r="13" spans="2:3" ht="23.25" x14ac:dyDescent="0.35">
      <c r="B13" s="20" t="s">
        <v>65</v>
      </c>
      <c r="C13" s="20" t="s">
        <v>66</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O8"/>
  <sheetViews>
    <sheetView workbookViewId="0">
      <selection activeCell="C22" sqref="C22"/>
    </sheetView>
  </sheetViews>
  <sheetFormatPr defaultRowHeight="14.25" x14ac:dyDescent="0.2"/>
  <cols>
    <col min="3" max="3" width="35.25" bestFit="1" customWidth="1"/>
    <col min="4" max="15" width="9.875" bestFit="1" customWidth="1"/>
  </cols>
  <sheetData>
    <row r="2" spans="3:15" x14ac:dyDescent="0.2">
      <c r="D2" s="44">
        <v>3.472222222222222E-3</v>
      </c>
    </row>
    <row r="5" spans="3:15" ht="25.5" x14ac:dyDescent="0.35">
      <c r="C5" s="45" t="s">
        <v>47</v>
      </c>
      <c r="D5" s="45" t="s">
        <v>51</v>
      </c>
      <c r="E5" s="45" t="s">
        <v>52</v>
      </c>
      <c r="F5" s="45" t="s">
        <v>53</v>
      </c>
      <c r="G5" s="45" t="s">
        <v>54</v>
      </c>
      <c r="H5" s="45" t="s">
        <v>55</v>
      </c>
      <c r="I5" s="45" t="s">
        <v>56</v>
      </c>
      <c r="J5" s="45" t="s">
        <v>57</v>
      </c>
      <c r="K5" s="45" t="s">
        <v>58</v>
      </c>
      <c r="L5" s="45" t="s">
        <v>59</v>
      </c>
      <c r="M5" s="45" t="s">
        <v>60</v>
      </c>
      <c r="N5" s="45" t="s">
        <v>61</v>
      </c>
      <c r="O5" s="45" t="s">
        <v>62</v>
      </c>
    </row>
    <row r="6" spans="3:15" ht="25.5" x14ac:dyDescent="0.35">
      <c r="C6" s="45" t="s">
        <v>48</v>
      </c>
      <c r="D6" s="46">
        <v>0.50138888888888888</v>
      </c>
      <c r="E6" s="46">
        <f>D6+$D$2</f>
        <v>0.50486111111111109</v>
      </c>
      <c r="F6" s="46">
        <f t="shared" ref="F6:O6" si="0">E6+$D$2</f>
        <v>0.5083333333333333</v>
      </c>
      <c r="G6" s="46">
        <f t="shared" si="0"/>
        <v>0.51180555555555551</v>
      </c>
      <c r="H6" s="46">
        <f t="shared" si="0"/>
        <v>0.51527777777777772</v>
      </c>
      <c r="I6" s="46">
        <f t="shared" si="0"/>
        <v>0.51874999999999993</v>
      </c>
      <c r="J6" s="46">
        <f t="shared" si="0"/>
        <v>0.52222222222222214</v>
      </c>
      <c r="K6" s="46">
        <f t="shared" si="0"/>
        <v>0.52569444444444435</v>
      </c>
      <c r="L6" s="46">
        <f t="shared" si="0"/>
        <v>0.52916666666666656</v>
      </c>
      <c r="M6" s="46">
        <f t="shared" si="0"/>
        <v>0.53263888888888877</v>
      </c>
      <c r="N6" s="46">
        <f t="shared" si="0"/>
        <v>0.53611111111111098</v>
      </c>
      <c r="O6" s="46">
        <f t="shared" si="0"/>
        <v>0.53958333333333319</v>
      </c>
    </row>
    <row r="7" spans="3:15" ht="25.5" x14ac:dyDescent="0.35">
      <c r="C7" s="45" t="s">
        <v>49</v>
      </c>
      <c r="D7" s="46">
        <v>0.50347222222222221</v>
      </c>
      <c r="E7" s="46">
        <f>D7+$D$2</f>
        <v>0.50694444444444442</v>
      </c>
      <c r="F7" s="46">
        <f t="shared" ref="F7:O7" si="1">E7+$D$2</f>
        <v>0.51041666666666663</v>
      </c>
      <c r="G7" s="46">
        <f t="shared" si="1"/>
        <v>0.51388888888888884</v>
      </c>
      <c r="H7" s="46">
        <f t="shared" si="1"/>
        <v>0.51736111111111105</v>
      </c>
      <c r="I7" s="46">
        <f t="shared" si="1"/>
        <v>0.52083333333333326</v>
      </c>
      <c r="J7" s="46">
        <f t="shared" si="1"/>
        <v>0.52430555555555547</v>
      </c>
      <c r="K7" s="46">
        <f t="shared" si="1"/>
        <v>0.52777777777777768</v>
      </c>
      <c r="L7" s="46">
        <f t="shared" si="1"/>
        <v>0.53124999999999989</v>
      </c>
      <c r="M7" s="46">
        <f t="shared" si="1"/>
        <v>0.5347222222222221</v>
      </c>
      <c r="N7" s="46">
        <f t="shared" si="1"/>
        <v>0.53819444444444431</v>
      </c>
      <c r="O7" s="46">
        <f t="shared" si="1"/>
        <v>0.54166666666666652</v>
      </c>
    </row>
    <row r="8" spans="3:15" ht="25.5" x14ac:dyDescent="0.35">
      <c r="C8" s="45" t="s">
        <v>50</v>
      </c>
      <c r="D8" s="46">
        <v>0.50694444444444442</v>
      </c>
      <c r="E8" s="46">
        <f>D8+$D$2</f>
        <v>0.51041666666666663</v>
      </c>
      <c r="F8" s="46">
        <f t="shared" ref="F8:O8" si="2">E8+$D$2</f>
        <v>0.51388888888888884</v>
      </c>
      <c r="G8" s="46">
        <f t="shared" si="2"/>
        <v>0.51736111111111105</v>
      </c>
      <c r="H8" s="46">
        <f t="shared" si="2"/>
        <v>0.52083333333333326</v>
      </c>
      <c r="I8" s="46">
        <f t="shared" si="2"/>
        <v>0.52430555555555547</v>
      </c>
      <c r="J8" s="46">
        <f t="shared" si="2"/>
        <v>0.52777777777777768</v>
      </c>
      <c r="K8" s="46">
        <f t="shared" si="2"/>
        <v>0.53124999999999989</v>
      </c>
      <c r="L8" s="46">
        <f t="shared" si="2"/>
        <v>0.5347222222222221</v>
      </c>
      <c r="M8" s="46">
        <f t="shared" si="2"/>
        <v>0.53819444444444431</v>
      </c>
      <c r="N8" s="46">
        <f t="shared" si="2"/>
        <v>0.54166666666666652</v>
      </c>
      <c r="O8" s="46">
        <f t="shared" si="2"/>
        <v>0.54513888888888873</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Examples</vt:lpstr>
      <vt:lpstr>Example Term Definitions</vt:lpstr>
      <vt:lpstr>Market Timing Reference </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SMK</dc:creator>
  <cp:lastModifiedBy>_</cp:lastModifiedBy>
  <dcterms:created xsi:type="dcterms:W3CDTF">2019-10-29T21:38:08Z</dcterms:created>
  <dcterms:modified xsi:type="dcterms:W3CDTF">2023-12-06T20:15:25Z</dcterms:modified>
</cp:coreProperties>
</file>